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Q:\Internet\PURCHASE\Travel\"/>
    </mc:Choice>
  </mc:AlternateContent>
  <xr:revisionPtr revIDLastSave="0" documentId="13_ncr:1_{1389428C-4919-4762-9BFE-5020A96979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in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2" i="1"/>
  <c r="B26" i="1"/>
  <c r="B28" i="1"/>
  <c r="B21" i="1"/>
  <c r="B18" i="1"/>
  <c r="B23" i="1" l="1"/>
</calcChain>
</file>

<file path=xl/sharedStrings.xml><?xml version="1.0" encoding="utf-8"?>
<sst xmlns="http://schemas.openxmlformats.org/spreadsheetml/2006/main" count="110" uniqueCount="52">
  <si>
    <t>West Virginia Purchasing Division's</t>
  </si>
  <si>
    <t>Vehicle Rental versus Reimbursement Calculator</t>
  </si>
  <si>
    <t>Input Variables</t>
  </si>
  <si>
    <t>Vehicle Data Reference Chart</t>
  </si>
  <si>
    <t>Total Miles to be Traveled</t>
  </si>
  <si>
    <t>Hertz Rates</t>
  </si>
  <si>
    <t>Total Days in Trip</t>
  </si>
  <si>
    <t>Car Rental Rate (Daily, Weekly)</t>
  </si>
  <si>
    <t>Vehicle Selection</t>
  </si>
  <si>
    <t>MPGs</t>
  </si>
  <si>
    <t>Daily</t>
  </si>
  <si>
    <t>Weekly</t>
  </si>
  <si>
    <t>Monthly</t>
  </si>
  <si>
    <t>Cost of Gasoline per Gallon</t>
  </si>
  <si>
    <t>Compacts (Nissan Versa Note)</t>
  </si>
  <si>
    <t>36 MPG</t>
  </si>
  <si>
    <t>Mileage Reimbursement Rate</t>
  </si>
  <si>
    <t>Intermediate (Chrysler 200, Corolla)</t>
  </si>
  <si>
    <t>33 MPG</t>
  </si>
  <si>
    <t>Rental Car Gas Mileage (MPG)</t>
  </si>
  <si>
    <t>Fullsize (Altima)</t>
  </si>
  <si>
    <t>Fleet Management Division Daily Rate</t>
  </si>
  <si>
    <t>Premium</t>
  </si>
  <si>
    <t>28 MPG</t>
  </si>
  <si>
    <t>Intermediate Hybrid</t>
  </si>
  <si>
    <t>40 MPG</t>
  </si>
  <si>
    <t>Calculated Results</t>
  </si>
  <si>
    <t>Standard SUV</t>
  </si>
  <si>
    <t>22 MPG</t>
  </si>
  <si>
    <t>Large SUVs (Tahoe, Navigator)</t>
  </si>
  <si>
    <t>20 MPG</t>
  </si>
  <si>
    <t>Own Car Cost</t>
  </si>
  <si>
    <t>Small Pick-Up (Nissan Frontier)</t>
  </si>
  <si>
    <t>21 MPG</t>
  </si>
  <si>
    <t>Mileage</t>
  </si>
  <si>
    <t>Trucks (Silverado, Ram 1500 Quad Cab)</t>
  </si>
  <si>
    <t>25 MPG</t>
  </si>
  <si>
    <t>Minivans (Grand Caravan, Sienna)</t>
  </si>
  <si>
    <t>Rental Car Cost</t>
  </si>
  <si>
    <t>12-Passenger Van (Ford &amp; Chevys)</t>
  </si>
  <si>
    <t>14 MPG</t>
  </si>
  <si>
    <t>Rental</t>
  </si>
  <si>
    <t>Refueling</t>
  </si>
  <si>
    <t>Total</t>
  </si>
  <si>
    <t xml:space="preserve">                            Enterprise Rates</t>
  </si>
  <si>
    <t>Fleet Management Division</t>
  </si>
  <si>
    <t>Enter selected vehicle cost below:</t>
  </si>
  <si>
    <t>WV Gas Prices</t>
  </si>
  <si>
    <t>** There may be additional costs associated with car rentals that could affect your decision.  For a list of these costs and their conditions, please refer to the most recent version of the CRENTAL statewide contract, located on the West Virginia Purchasing Division's website, WVPurchasing.gov.</t>
  </si>
  <si>
    <r>
      <t xml:space="preserve">*Mileage and gas usage is </t>
    </r>
    <r>
      <rPr>
        <i/>
        <sz val="10"/>
        <color theme="1"/>
        <rFont val="Arial"/>
        <family val="2"/>
      </rPr>
      <t>no</t>
    </r>
    <r>
      <rPr>
        <sz val="10"/>
        <color theme="1"/>
        <rFont val="Arial"/>
        <family val="2"/>
      </rPr>
      <t xml:space="preserve"> longer included in price. </t>
    </r>
    <r>
      <rPr>
        <b/>
        <sz val="10"/>
        <color theme="1"/>
        <rFont val="Arial"/>
        <family val="2"/>
      </rPr>
      <t>Fleet Management Division no longer offers the West Virginia Parkways E-ZPass® transponders.</t>
    </r>
  </si>
  <si>
    <t>Fleet Management Division  Rates</t>
  </si>
  <si>
    <t>Updated 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</si>
</sst>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_);_(&quot;$&quot;* \(#,##0.000\);_(&quot;$&quot;* &quot;-&quot;??_);_(@_)"/>
    <numFmt numFmtId="166" formatCode="_(* #,##0_);_(* \(#,##0\);_(* &quot;-&quot;??_);_(@_)"/>
  </numFmts>
  <fonts count="21" x14ac:knownFonts="1">
    <font>
      <sz val="10"/>
      <color rgb="FF000000"/>
      <name val="Arial"/>
    </font>
    <font>
      <b/>
      <sz val="14"/>
      <color theme="1"/>
      <name val="Arial"/>
    </font>
    <font>
      <b/>
      <sz val="14"/>
      <color theme="1"/>
      <name val="Georgia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rgb="FF0000FF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b/>
      <sz val="10"/>
      <color rgb="FF008000"/>
      <name val="Arial"/>
    </font>
    <font>
      <b/>
      <u/>
      <sz val="10"/>
      <color theme="1"/>
      <name val="Arial"/>
    </font>
    <font>
      <u/>
      <sz val="10"/>
      <color theme="1"/>
      <name val="Arial"/>
    </font>
    <font>
      <b/>
      <u/>
      <sz val="10"/>
      <color theme="1"/>
      <name val="Arial"/>
    </font>
    <font>
      <i/>
      <sz val="10"/>
      <color theme="1"/>
      <name val="Arial"/>
    </font>
    <font>
      <b/>
      <sz val="11"/>
      <color theme="1"/>
      <name val="Arial"/>
    </font>
    <font>
      <u/>
      <sz val="10"/>
      <color rgb="FF0000FF"/>
      <name val="Arial"/>
    </font>
    <font>
      <sz val="10"/>
      <name val="Arial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4" xfId="0" applyFont="1" applyBorder="1"/>
    <xf numFmtId="0" fontId="6" fillId="0" borderId="5" xfId="0" applyFont="1" applyBorder="1" applyAlignment="1">
      <alignment horizontal="right"/>
    </xf>
    <xf numFmtId="0" fontId="5" fillId="0" borderId="0" xfId="0" applyFont="1"/>
    <xf numFmtId="8" fontId="6" fillId="0" borderId="5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6" fillId="0" borderId="5" xfId="0" applyNumberFormat="1" applyFont="1" applyBorder="1" applyAlignment="1">
      <alignment horizontal="right"/>
    </xf>
    <xf numFmtId="0" fontId="5" fillId="0" borderId="12" xfId="0" applyFont="1" applyBorder="1"/>
    <xf numFmtId="8" fontId="5" fillId="0" borderId="13" xfId="0" applyNumberFormat="1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5" fontId="6" fillId="0" borderId="5" xfId="0" applyNumberFormat="1" applyFont="1" applyBorder="1" applyAlignment="1">
      <alignment horizontal="right"/>
    </xf>
    <xf numFmtId="0" fontId="5" fillId="0" borderId="15" xfId="0" applyFont="1" applyBorder="1"/>
    <xf numFmtId="8" fontId="5" fillId="0" borderId="0" xfId="0" applyNumberFormat="1" applyFont="1"/>
    <xf numFmtId="164" fontId="5" fillId="0" borderId="0" xfId="0" applyNumberFormat="1" applyFont="1"/>
    <xf numFmtId="164" fontId="5" fillId="0" borderId="16" xfId="0" applyNumberFormat="1" applyFont="1" applyBorder="1"/>
    <xf numFmtId="166" fontId="6" fillId="0" borderId="5" xfId="0" applyNumberFormat="1" applyFont="1" applyBorder="1" applyAlignment="1">
      <alignment horizontal="right"/>
    </xf>
    <xf numFmtId="0" fontId="5" fillId="0" borderId="17" xfId="0" applyFont="1" applyBorder="1"/>
    <xf numFmtId="8" fontId="6" fillId="0" borderId="18" xfId="0" applyNumberFormat="1" applyFont="1" applyBorder="1" applyAlignment="1">
      <alignment horizontal="right"/>
    </xf>
    <xf numFmtId="166" fontId="5" fillId="0" borderId="0" xfId="0" applyNumberFormat="1" applyFont="1"/>
    <xf numFmtId="0" fontId="5" fillId="0" borderId="5" xfId="0" applyFont="1" applyBorder="1"/>
    <xf numFmtId="0" fontId="7" fillId="0" borderId="4" xfId="0" applyFont="1" applyBorder="1"/>
    <xf numFmtId="0" fontId="8" fillId="0" borderId="5" xfId="0" applyFont="1" applyBorder="1"/>
    <xf numFmtId="44" fontId="9" fillId="0" borderId="5" xfId="0" applyNumberFormat="1" applyFont="1" applyBorder="1"/>
    <xf numFmtId="0" fontId="5" fillId="0" borderId="19" xfId="0" applyFont="1" applyBorder="1"/>
    <xf numFmtId="166" fontId="5" fillId="0" borderId="20" xfId="0" applyNumberFormat="1" applyFont="1" applyBorder="1"/>
    <xf numFmtId="44" fontId="5" fillId="0" borderId="5" xfId="0" applyNumberFormat="1" applyFont="1" applyBorder="1"/>
    <xf numFmtId="43" fontId="11" fillId="0" borderId="5" xfId="0" applyNumberFormat="1" applyFont="1" applyBorder="1"/>
    <xf numFmtId="0" fontId="5" fillId="0" borderId="21" xfId="0" applyFont="1" applyBorder="1"/>
    <xf numFmtId="0" fontId="5" fillId="0" borderId="10" xfId="0" applyFont="1" applyBorder="1"/>
    <xf numFmtId="0" fontId="5" fillId="0" borderId="22" xfId="0" applyFont="1" applyBorder="1"/>
    <xf numFmtId="0" fontId="15" fillId="0" borderId="0" xfId="0" applyFont="1"/>
    <xf numFmtId="164" fontId="5" fillId="0" borderId="10" xfId="0" applyNumberFormat="1" applyFont="1" applyBorder="1"/>
    <xf numFmtId="164" fontId="5" fillId="0" borderId="22" xfId="0" applyNumberFormat="1" applyFont="1" applyBorder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/>
    <xf numFmtId="0" fontId="3" fillId="0" borderId="2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30" xfId="0" applyFont="1" applyBorder="1"/>
    <xf numFmtId="164" fontId="5" fillId="0" borderId="31" xfId="0" applyNumberFormat="1" applyFont="1" applyBorder="1"/>
    <xf numFmtId="0" fontId="5" fillId="0" borderId="32" xfId="0" applyFont="1" applyBorder="1"/>
    <xf numFmtId="0" fontId="5" fillId="0" borderId="33" xfId="0" applyFont="1" applyBorder="1"/>
    <xf numFmtId="164" fontId="5" fillId="0" borderId="33" xfId="0" applyNumberFormat="1" applyFont="1" applyBorder="1"/>
    <xf numFmtId="164" fontId="5" fillId="0" borderId="34" xfId="0" applyNumberFormat="1" applyFont="1" applyBorder="1"/>
    <xf numFmtId="0" fontId="3" fillId="0" borderId="0" xfId="0" applyFont="1" applyAlignment="1">
      <alignment horizontal="center"/>
    </xf>
    <xf numFmtId="164" fontId="16" fillId="0" borderId="0" xfId="0" applyNumberFormat="1" applyFont="1"/>
    <xf numFmtId="0" fontId="14" fillId="0" borderId="0" xfId="0" applyFont="1" applyAlignment="1">
      <alignment horizontal="center"/>
    </xf>
    <xf numFmtId="0" fontId="4" fillId="0" borderId="0" xfId="0" applyFont="1"/>
    <xf numFmtId="0" fontId="13" fillId="0" borderId="35" xfId="0" applyFont="1" applyBorder="1"/>
    <xf numFmtId="44" fontId="9" fillId="0" borderId="36" xfId="0" applyNumberFormat="1" applyFont="1" applyBorder="1"/>
    <xf numFmtId="0" fontId="12" fillId="0" borderId="35" xfId="0" applyFont="1" applyBorder="1"/>
    <xf numFmtId="166" fontId="5" fillId="0" borderId="36" xfId="0" applyNumberFormat="1" applyFont="1" applyBorder="1"/>
    <xf numFmtId="0" fontId="5" fillId="0" borderId="39" xfId="0" applyFont="1" applyBorder="1"/>
    <xf numFmtId="166" fontId="5" fillId="0" borderId="40" xfId="0" applyNumberFormat="1" applyFont="1" applyBorder="1"/>
    <xf numFmtId="0" fontId="17" fillId="0" borderId="35" xfId="0" applyFont="1" applyBorder="1"/>
    <xf numFmtId="0" fontId="17" fillId="0" borderId="37" xfId="0" applyFont="1" applyBorder="1" applyAlignment="1">
      <alignment horizontal="left"/>
    </xf>
    <xf numFmtId="8" fontId="20" fillId="0" borderId="41" xfId="0" applyNumberFormat="1" applyFont="1" applyBorder="1"/>
    <xf numFmtId="44" fontId="5" fillId="0" borderId="38" xfId="0" applyNumberFormat="1" applyFont="1" applyBorder="1"/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left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1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4" xfId="0" applyFont="1" applyBorder="1"/>
    <xf numFmtId="0" fontId="1" fillId="0" borderId="12" xfId="0" applyFont="1" applyBorder="1" applyAlignment="1">
      <alignment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200025</xdr:colOff>
      <xdr:row>12</xdr:row>
      <xdr:rowOff>57150</xdr:rowOff>
    </xdr:from>
    <xdr:ext cx="857250" cy="3524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22138" y="3608550"/>
          <a:ext cx="847725" cy="342900"/>
        </a:xfrm>
        <a:prstGeom prst="rect">
          <a:avLst/>
        </a:prstGeom>
        <a:solidFill>
          <a:srgbClr val="FFFFFF"/>
        </a:solidFill>
        <a:ln w="9525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u="none" strike="noStrike">
              <a:solidFill>
                <a:srgbClr val="FF0000"/>
              </a:solidFill>
              <a:latin typeface="Arial"/>
              <a:ea typeface="Arial"/>
              <a:cs typeface="Arial"/>
              <a:sym typeface="Arial"/>
            </a:rPr>
            <a:t>Input variables here</a:t>
          </a:r>
          <a:endParaRPr sz="1400"/>
        </a:p>
      </xdr:txBody>
    </xdr:sp>
    <xdr:clientData fLocksWithSheet="0"/>
  </xdr:oneCellAnchor>
  <xdr:oneCellAnchor>
    <xdr:from>
      <xdr:col>2</xdr:col>
      <xdr:colOff>390525</xdr:colOff>
      <xdr:row>18</xdr:row>
      <xdr:rowOff>85725</xdr:rowOff>
    </xdr:from>
    <xdr:ext cx="628650" cy="5238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6438" y="3522825"/>
          <a:ext cx="619125" cy="5143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8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27425" tIns="22850" rIns="27425" bIns="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i="0" u="none" strike="noStrike">
              <a:solidFill>
                <a:srgbClr val="008000"/>
              </a:solidFill>
              <a:latin typeface="Arial"/>
              <a:ea typeface="Arial"/>
              <a:cs typeface="Arial"/>
              <a:sym typeface="Arial"/>
            </a:rPr>
            <a:t>Which is most cost effective?</a:t>
          </a:r>
          <a:endParaRPr sz="1400"/>
        </a:p>
      </xdr:txBody>
    </xdr:sp>
    <xdr:clientData fLocksWithSheet="0"/>
  </xdr:oneCellAnchor>
  <xdr:oneCellAnchor>
    <xdr:from>
      <xdr:col>2</xdr:col>
      <xdr:colOff>19050</xdr:colOff>
      <xdr:row>17</xdr:row>
      <xdr:rowOff>85725</xdr:rowOff>
    </xdr:from>
    <xdr:ext cx="685800" cy="1714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638550" y="3219450"/>
          <a:ext cx="685800" cy="171450"/>
          <a:chOff x="5007863" y="3699038"/>
          <a:chExt cx="676275" cy="161925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rot="10800000">
            <a:off x="5007863" y="3699038"/>
            <a:ext cx="676275" cy="161925"/>
          </a:xfrm>
          <a:prstGeom prst="straightConnector1">
            <a:avLst/>
          </a:prstGeom>
          <a:noFill/>
          <a:ln w="9525" cap="flat" cmpd="sng">
            <a:solidFill>
              <a:srgbClr val="008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9525</xdr:colOff>
      <xdr:row>21</xdr:row>
      <xdr:rowOff>123825</xdr:rowOff>
    </xdr:from>
    <xdr:ext cx="685800" cy="1238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3629025" y="3905250"/>
          <a:ext cx="685800" cy="123825"/>
          <a:chOff x="5003100" y="3722850"/>
          <a:chExt cx="685800" cy="114300"/>
        </a:xfrm>
      </xdr:grpSpPr>
      <xdr:cxnSp macro="">
        <xdr:nvCxnSpPr>
          <xdr:cNvPr id="7" name="Shap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flipH="1">
            <a:off x="5003100" y="3722850"/>
            <a:ext cx="685800" cy="114300"/>
          </a:xfrm>
          <a:prstGeom prst="straightConnector1">
            <a:avLst/>
          </a:prstGeom>
          <a:noFill/>
          <a:ln w="9525" cap="flat" cmpd="sng">
            <a:solidFill>
              <a:srgbClr val="008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47625</xdr:colOff>
      <xdr:row>6</xdr:row>
      <xdr:rowOff>9525</xdr:rowOff>
    </xdr:from>
    <xdr:ext cx="152400" cy="1066800"/>
    <xdr:sp macro="" textlink="">
      <xdr:nvSpPr>
        <xdr:cNvPr id="8" name="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69800" y="3251363"/>
          <a:ext cx="152400" cy="1057275"/>
        </a:xfrm>
        <a:prstGeom prst="rightBrace">
          <a:avLst>
            <a:gd name="adj1" fmla="val 60417"/>
            <a:gd name="adj2" fmla="val 50000"/>
          </a:avLst>
        </a:prstGeom>
        <a:noFill/>
        <a:ln w="9525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200025</xdr:colOff>
      <xdr:row>8</xdr:row>
      <xdr:rowOff>133350</xdr:rowOff>
    </xdr:from>
    <xdr:ext cx="295275" cy="561975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819525" y="1809750"/>
          <a:ext cx="295275" cy="561975"/>
          <a:chOff x="5203125" y="3503775"/>
          <a:chExt cx="285750" cy="552450"/>
        </a:xfrm>
      </xdr:grpSpPr>
      <xdr:cxnSp macro="">
        <xdr:nvCxnSpPr>
          <xdr:cNvPr id="10" name="Shape 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5203125" y="3503775"/>
            <a:ext cx="285750" cy="552450"/>
          </a:xfrm>
          <a:prstGeom prst="straightConnector1">
            <a:avLst/>
          </a:prstGeom>
          <a:noFill/>
          <a:ln w="9525" cap="flat" cmpd="sng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2</xdr:col>
      <xdr:colOff>9525</xdr:colOff>
      <xdr:row>21</xdr:row>
      <xdr:rowOff>123825</xdr:rowOff>
    </xdr:from>
    <xdr:ext cx="1009650" cy="60007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3629025" y="3905250"/>
          <a:ext cx="1009650" cy="600075"/>
          <a:chOff x="4845938" y="3484725"/>
          <a:chExt cx="1000125" cy="590550"/>
        </a:xfrm>
      </xdr:grpSpPr>
      <xdr:cxnSp macro="">
        <xdr:nvCxnSpPr>
          <xdr:cNvPr id="12" name="Shape 9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 flipH="1">
            <a:off x="4845938" y="3484725"/>
            <a:ext cx="1000125" cy="590550"/>
          </a:xfrm>
          <a:prstGeom prst="straightConnector1">
            <a:avLst/>
          </a:prstGeom>
          <a:noFill/>
          <a:ln w="9525" cap="flat" cmpd="sng">
            <a:solidFill>
              <a:srgbClr val="008000"/>
            </a:solidFill>
            <a:prstDash val="solid"/>
            <a:round/>
            <a:headEnd type="none" w="med" len="med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266700</xdr:colOff>
      <xdr:row>0</xdr:row>
      <xdr:rowOff>0</xdr:rowOff>
    </xdr:from>
    <xdr:ext cx="914400" cy="923925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estvirginiagaspric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13"/>
  <sheetViews>
    <sheetView tabSelected="1" workbookViewId="0">
      <selection sqref="A1:I1"/>
    </sheetView>
  </sheetViews>
  <sheetFormatPr defaultColWidth="14.42578125" defaultRowHeight="15" customHeight="1" x14ac:dyDescent="0.2"/>
  <cols>
    <col min="1" max="1" width="34.7109375" customWidth="1"/>
    <col min="2" max="2" width="19.5703125" customWidth="1"/>
    <col min="3" max="3" width="15.28515625" customWidth="1"/>
    <col min="4" max="4" width="10.42578125" customWidth="1"/>
    <col min="5" max="5" width="31.85546875" customWidth="1"/>
    <col min="6" max="6" width="7.85546875" customWidth="1"/>
    <col min="7" max="7" width="7.5703125" customWidth="1"/>
    <col min="8" max="8" width="7.85546875" customWidth="1"/>
    <col min="9" max="9" width="9.5703125" customWidth="1"/>
    <col min="10" max="26" width="8.7109375" customWidth="1"/>
  </cols>
  <sheetData>
    <row r="1" spans="1:10" ht="18" customHeight="1" x14ac:dyDescent="0.25">
      <c r="A1" s="68" t="s">
        <v>0</v>
      </c>
      <c r="B1" s="69"/>
      <c r="C1" s="69"/>
      <c r="D1" s="69"/>
      <c r="E1" s="69"/>
      <c r="F1" s="69"/>
      <c r="G1" s="69"/>
      <c r="H1" s="69"/>
      <c r="I1" s="69"/>
    </row>
    <row r="2" spans="1:10" ht="21" customHeight="1" x14ac:dyDescent="0.25">
      <c r="A2" s="68" t="s">
        <v>1</v>
      </c>
      <c r="B2" s="69"/>
      <c r="C2" s="69"/>
      <c r="D2" s="69"/>
      <c r="E2" s="69"/>
      <c r="F2" s="69"/>
      <c r="G2" s="69"/>
      <c r="H2" s="69"/>
      <c r="I2" s="69"/>
    </row>
    <row r="3" spans="1:10" ht="2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0" ht="2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0" ht="12.75" customHeight="1" x14ac:dyDescent="0.25">
      <c r="A5" s="2"/>
      <c r="B5" s="2"/>
      <c r="C5" s="2"/>
      <c r="D5" s="2"/>
      <c r="E5" s="2"/>
      <c r="F5" s="2"/>
    </row>
    <row r="6" spans="1:10" ht="12.75" customHeight="1" x14ac:dyDescent="0.2">
      <c r="A6" s="70" t="s">
        <v>2</v>
      </c>
      <c r="B6" s="71"/>
      <c r="E6" s="70" t="s">
        <v>3</v>
      </c>
      <c r="F6" s="72"/>
      <c r="G6" s="72"/>
      <c r="H6" s="72"/>
      <c r="I6" s="71"/>
    </row>
    <row r="7" spans="1:10" ht="12.75" customHeight="1" x14ac:dyDescent="0.2">
      <c r="A7" s="3" t="s">
        <v>4</v>
      </c>
      <c r="B7" s="4">
        <v>109</v>
      </c>
      <c r="E7" s="73" t="s">
        <v>5</v>
      </c>
      <c r="F7" s="74"/>
      <c r="G7" s="74"/>
      <c r="H7" s="74"/>
      <c r="I7" s="75"/>
      <c r="J7" s="5"/>
    </row>
    <row r="8" spans="1:10" ht="12.75" customHeight="1" x14ac:dyDescent="0.2">
      <c r="A8" s="3" t="s">
        <v>6</v>
      </c>
      <c r="B8" s="4">
        <v>2</v>
      </c>
      <c r="E8" s="76"/>
      <c r="F8" s="69"/>
      <c r="G8" s="69"/>
      <c r="H8" s="69"/>
      <c r="I8" s="67"/>
    </row>
    <row r="9" spans="1:10" ht="12.75" customHeight="1" x14ac:dyDescent="0.2">
      <c r="A9" s="3" t="s">
        <v>7</v>
      </c>
      <c r="B9" s="6">
        <v>84</v>
      </c>
      <c r="E9" s="7" t="s">
        <v>8</v>
      </c>
      <c r="F9" s="8" t="s">
        <v>9</v>
      </c>
      <c r="G9" s="8" t="s">
        <v>10</v>
      </c>
      <c r="H9" s="8" t="s">
        <v>11</v>
      </c>
      <c r="I9" s="9" t="s">
        <v>12</v>
      </c>
    </row>
    <row r="10" spans="1:10" ht="12.75" customHeight="1" x14ac:dyDescent="0.2">
      <c r="A10" s="3" t="s">
        <v>13</v>
      </c>
      <c r="B10" s="10">
        <v>2.69</v>
      </c>
      <c r="E10" s="11" t="s">
        <v>14</v>
      </c>
      <c r="F10" s="12" t="s">
        <v>15</v>
      </c>
      <c r="G10" s="13">
        <v>33</v>
      </c>
      <c r="H10" s="13">
        <v>165</v>
      </c>
      <c r="I10" s="14">
        <v>660</v>
      </c>
    </row>
    <row r="11" spans="1:10" ht="12.75" customHeight="1" x14ac:dyDescent="0.2">
      <c r="A11" s="3" t="s">
        <v>16</v>
      </c>
      <c r="B11" s="15">
        <v>0.7</v>
      </c>
      <c r="E11" s="16" t="s">
        <v>17</v>
      </c>
      <c r="F11" s="17" t="s">
        <v>18</v>
      </c>
      <c r="G11" s="18">
        <v>34.75</v>
      </c>
      <c r="H11" s="18">
        <v>173.75</v>
      </c>
      <c r="I11" s="19">
        <v>695</v>
      </c>
    </row>
    <row r="12" spans="1:10" ht="12.75" customHeight="1" x14ac:dyDescent="0.2">
      <c r="A12" s="3" t="s">
        <v>19</v>
      </c>
      <c r="B12" s="20">
        <v>28</v>
      </c>
      <c r="E12" s="16" t="s">
        <v>20</v>
      </c>
      <c r="F12" s="17" t="s">
        <v>18</v>
      </c>
      <c r="G12" s="18">
        <v>37.5</v>
      </c>
      <c r="H12" s="18">
        <v>187.5</v>
      </c>
      <c r="I12" s="19">
        <v>750</v>
      </c>
    </row>
    <row r="13" spans="1:10" ht="12.75" customHeight="1" x14ac:dyDescent="0.2">
      <c r="A13" s="21" t="s">
        <v>21</v>
      </c>
      <c r="B13" s="22">
        <v>65</v>
      </c>
      <c r="E13" s="16" t="s">
        <v>22</v>
      </c>
      <c r="F13" s="5" t="s">
        <v>23</v>
      </c>
      <c r="G13" s="18">
        <v>63</v>
      </c>
      <c r="H13" s="18">
        <v>315</v>
      </c>
      <c r="I13" s="19">
        <v>1260</v>
      </c>
    </row>
    <row r="14" spans="1:10" ht="12.75" customHeight="1" x14ac:dyDescent="0.2">
      <c r="B14" s="23"/>
      <c r="E14" s="16" t="s">
        <v>24</v>
      </c>
      <c r="F14" s="5" t="s">
        <v>25</v>
      </c>
      <c r="G14" s="18">
        <v>47</v>
      </c>
      <c r="H14" s="18">
        <v>235</v>
      </c>
      <c r="I14" s="19">
        <v>940</v>
      </c>
    </row>
    <row r="15" spans="1:10" ht="12.75" customHeight="1" x14ac:dyDescent="0.2">
      <c r="A15" s="70" t="s">
        <v>26</v>
      </c>
      <c r="B15" s="71"/>
      <c r="E15" s="16" t="s">
        <v>27</v>
      </c>
      <c r="F15" s="5" t="s">
        <v>28</v>
      </c>
      <c r="G15" s="18">
        <v>57.75</v>
      </c>
      <c r="H15" s="18">
        <v>288.75</v>
      </c>
      <c r="I15" s="19">
        <v>1155</v>
      </c>
    </row>
    <row r="16" spans="1:10" ht="12.75" customHeight="1" x14ac:dyDescent="0.2">
      <c r="A16" s="3"/>
      <c r="B16" s="24"/>
      <c r="E16" s="16" t="s">
        <v>29</v>
      </c>
      <c r="F16" s="5" t="s">
        <v>30</v>
      </c>
      <c r="G16" s="18">
        <v>87.5</v>
      </c>
      <c r="H16" s="18">
        <v>437.5</v>
      </c>
      <c r="I16" s="19">
        <v>1750</v>
      </c>
    </row>
    <row r="17" spans="1:10" ht="12.75" customHeight="1" x14ac:dyDescent="0.2">
      <c r="A17" s="25" t="s">
        <v>31</v>
      </c>
      <c r="B17" s="26"/>
      <c r="E17" s="16" t="s">
        <v>32</v>
      </c>
      <c r="F17" s="5" t="s">
        <v>33</v>
      </c>
      <c r="G17" s="18">
        <v>60</v>
      </c>
      <c r="H17" s="18">
        <v>300</v>
      </c>
      <c r="I17" s="19">
        <v>1200</v>
      </c>
    </row>
    <row r="18" spans="1:10" ht="12.75" customHeight="1" x14ac:dyDescent="0.2">
      <c r="A18" s="3" t="s">
        <v>34</v>
      </c>
      <c r="B18" s="27">
        <f>B7*B11</f>
        <v>76.3</v>
      </c>
      <c r="E18" s="16" t="s">
        <v>35</v>
      </c>
      <c r="F18" s="5" t="s">
        <v>36</v>
      </c>
      <c r="G18" s="18">
        <v>63</v>
      </c>
      <c r="H18" s="18">
        <v>315</v>
      </c>
      <c r="I18" s="19">
        <v>1260</v>
      </c>
    </row>
    <row r="19" spans="1:10" ht="12.75" customHeight="1" x14ac:dyDescent="0.2">
      <c r="A19" s="28"/>
      <c r="B19" s="29"/>
      <c r="E19" s="16" t="s">
        <v>37</v>
      </c>
      <c r="F19" s="5" t="s">
        <v>28</v>
      </c>
      <c r="G19" s="18">
        <v>57</v>
      </c>
      <c r="H19" s="18">
        <v>285</v>
      </c>
      <c r="I19" s="19">
        <v>1140</v>
      </c>
    </row>
    <row r="20" spans="1:10" ht="12.75" customHeight="1" x14ac:dyDescent="0.2">
      <c r="A20" s="66" t="s">
        <v>38</v>
      </c>
      <c r="B20" s="67"/>
      <c r="E20" s="16" t="s">
        <v>39</v>
      </c>
      <c r="F20" s="5" t="s">
        <v>40</v>
      </c>
      <c r="G20" s="18">
        <v>97</v>
      </c>
      <c r="H20" s="18">
        <v>485</v>
      </c>
      <c r="I20" s="19">
        <v>1940</v>
      </c>
    </row>
    <row r="21" spans="1:10" ht="12.75" customHeight="1" x14ac:dyDescent="0.2">
      <c r="A21" s="3" t="s">
        <v>41</v>
      </c>
      <c r="B21" s="30">
        <f>B8*B9</f>
        <v>168</v>
      </c>
      <c r="E21" s="16"/>
      <c r="F21" s="5"/>
      <c r="G21" s="18"/>
      <c r="H21" s="18"/>
      <c r="I21" s="19"/>
    </row>
    <row r="22" spans="1:10" ht="12.75" customHeight="1" x14ac:dyDescent="0.2">
      <c r="A22" s="3" t="s">
        <v>42</v>
      </c>
      <c r="B22" s="31">
        <f>B7/B12*B10</f>
        <v>10.471785714285714</v>
      </c>
      <c r="D22" s="5"/>
      <c r="E22" s="32"/>
      <c r="F22" s="33"/>
      <c r="G22" s="33"/>
      <c r="H22" s="33"/>
      <c r="I22" s="34"/>
      <c r="J22" s="5"/>
    </row>
    <row r="23" spans="1:10" ht="12.75" customHeight="1" x14ac:dyDescent="0.2">
      <c r="A23" s="3" t="s">
        <v>43</v>
      </c>
      <c r="B23" s="27">
        <f>B21+B22</f>
        <v>178.47178571428572</v>
      </c>
      <c r="E23" s="77" t="s">
        <v>44</v>
      </c>
      <c r="F23" s="78"/>
      <c r="G23" s="78"/>
      <c r="H23" s="78"/>
      <c r="I23" s="79"/>
    </row>
    <row r="24" spans="1:10" ht="13.5" customHeight="1" thickBot="1" x14ac:dyDescent="0.25">
      <c r="A24" s="58"/>
      <c r="B24" s="59"/>
      <c r="E24" s="80"/>
      <c r="F24" s="69"/>
      <c r="G24" s="69"/>
      <c r="H24" s="69"/>
      <c r="I24" s="81"/>
    </row>
    <row r="25" spans="1:10" ht="12.75" customHeight="1" thickTop="1" x14ac:dyDescent="0.2">
      <c r="A25" s="56" t="s">
        <v>45</v>
      </c>
      <c r="B25" s="57"/>
      <c r="E25" s="7" t="s">
        <v>8</v>
      </c>
      <c r="F25" s="8" t="s">
        <v>9</v>
      </c>
      <c r="G25" s="8" t="s">
        <v>10</v>
      </c>
      <c r="H25" s="8" t="s">
        <v>11</v>
      </c>
      <c r="I25" s="9" t="s">
        <v>12</v>
      </c>
    </row>
    <row r="26" spans="1:10" ht="12.75" customHeight="1" x14ac:dyDescent="0.2">
      <c r="A26" s="54" t="s">
        <v>46</v>
      </c>
      <c r="B26" s="55">
        <f>((B13)*(B8))</f>
        <v>130</v>
      </c>
      <c r="E26" s="11" t="s">
        <v>14</v>
      </c>
      <c r="F26" s="12" t="s">
        <v>15</v>
      </c>
      <c r="G26" s="13">
        <v>36.380000000000003</v>
      </c>
      <c r="H26" s="13">
        <v>200.09</v>
      </c>
      <c r="I26" s="14">
        <v>800.36</v>
      </c>
    </row>
    <row r="27" spans="1:10" ht="12.75" customHeight="1" x14ac:dyDescent="0.2">
      <c r="A27" s="60" t="s">
        <v>42</v>
      </c>
      <c r="B27" s="62">
        <f>B7/B12*B10</f>
        <v>10.471785714285714</v>
      </c>
      <c r="E27" s="16" t="s">
        <v>17</v>
      </c>
      <c r="F27" s="17" t="s">
        <v>18</v>
      </c>
      <c r="G27" s="18">
        <v>38.299999999999997</v>
      </c>
      <c r="H27" s="18">
        <v>210.65</v>
      </c>
      <c r="I27" s="19">
        <v>842.6</v>
      </c>
    </row>
    <row r="28" spans="1:10" ht="12.75" customHeight="1" thickBot="1" x14ac:dyDescent="0.25">
      <c r="A28" s="61" t="s">
        <v>43</v>
      </c>
      <c r="B28" s="63">
        <f>SUM(B26:B27)</f>
        <v>140.47178571428572</v>
      </c>
      <c r="E28" s="16" t="s">
        <v>20</v>
      </c>
      <c r="F28" s="17" t="s">
        <v>18</v>
      </c>
      <c r="G28" s="18">
        <v>41.34</v>
      </c>
      <c r="H28" s="18">
        <v>227.37</v>
      </c>
      <c r="I28" s="19">
        <v>909.48</v>
      </c>
    </row>
    <row r="29" spans="1:10" ht="12.75" customHeight="1" x14ac:dyDescent="0.2">
      <c r="C29" s="53"/>
      <c r="E29" s="16" t="s">
        <v>22</v>
      </c>
      <c r="F29" s="5" t="s">
        <v>23</v>
      </c>
      <c r="G29" s="18">
        <v>90.41</v>
      </c>
      <c r="H29" s="18">
        <v>497.25</v>
      </c>
      <c r="I29" s="19">
        <v>1989.02</v>
      </c>
    </row>
    <row r="30" spans="1:10" ht="12.75" customHeight="1" x14ac:dyDescent="0.25">
      <c r="B30" s="52"/>
      <c r="C30" s="50"/>
      <c r="E30" s="16" t="s">
        <v>24</v>
      </c>
      <c r="F30" s="5" t="s">
        <v>25</v>
      </c>
      <c r="G30" s="18">
        <v>54.02</v>
      </c>
      <c r="H30" s="18">
        <v>297.11</v>
      </c>
      <c r="I30" s="19">
        <v>1188.44</v>
      </c>
    </row>
    <row r="31" spans="1:10" ht="12.75" customHeight="1" x14ac:dyDescent="0.2">
      <c r="B31" s="50"/>
      <c r="C31" s="18"/>
      <c r="E31" s="16" t="s">
        <v>27</v>
      </c>
      <c r="F31" s="5" t="s">
        <v>28</v>
      </c>
      <c r="G31" s="18">
        <v>68.36</v>
      </c>
      <c r="H31" s="18">
        <v>375.98</v>
      </c>
      <c r="I31" s="19">
        <v>1503.92</v>
      </c>
    </row>
    <row r="32" spans="1:10" ht="12.75" customHeight="1" x14ac:dyDescent="0.2">
      <c r="B32" s="5"/>
      <c r="C32" s="18"/>
      <c r="E32" s="16" t="s">
        <v>29</v>
      </c>
      <c r="F32" s="5" t="s">
        <v>30</v>
      </c>
      <c r="G32" s="18">
        <v>94.82</v>
      </c>
      <c r="H32" s="18">
        <v>521.51</v>
      </c>
      <c r="I32" s="19">
        <v>2086.04</v>
      </c>
    </row>
    <row r="33" spans="1:9" ht="12.75" customHeight="1" x14ac:dyDescent="0.2">
      <c r="B33" s="5"/>
      <c r="C33" s="51"/>
      <c r="E33" s="16" t="s">
        <v>32</v>
      </c>
      <c r="F33" s="5" t="s">
        <v>33</v>
      </c>
      <c r="G33" s="18">
        <v>77.180000000000007</v>
      </c>
      <c r="H33" s="18">
        <v>424.49</v>
      </c>
      <c r="I33" s="19">
        <v>1697.96</v>
      </c>
    </row>
    <row r="34" spans="1:9" ht="12.75" customHeight="1" x14ac:dyDescent="0.2">
      <c r="A34" s="35" t="s">
        <v>47</v>
      </c>
      <c r="B34" s="5"/>
      <c r="C34" s="18"/>
      <c r="E34" s="16" t="s">
        <v>35</v>
      </c>
      <c r="F34" s="5" t="s">
        <v>36</v>
      </c>
      <c r="G34" s="18">
        <v>82.69</v>
      </c>
      <c r="H34" s="18">
        <v>454.8</v>
      </c>
      <c r="I34" s="19">
        <v>1819.18</v>
      </c>
    </row>
    <row r="35" spans="1:9" ht="12.75" customHeight="1" x14ac:dyDescent="0.2">
      <c r="A35" s="35"/>
      <c r="B35" s="5"/>
      <c r="C35" s="18"/>
      <c r="E35" s="16" t="s">
        <v>37</v>
      </c>
      <c r="F35" s="5" t="s">
        <v>28</v>
      </c>
      <c r="G35" s="18">
        <v>71.66</v>
      </c>
      <c r="H35" s="18">
        <v>394.13</v>
      </c>
      <c r="I35" s="19">
        <v>1576.52</v>
      </c>
    </row>
    <row r="36" spans="1:9" ht="12.75" customHeight="1" x14ac:dyDescent="0.2">
      <c r="B36" s="5"/>
      <c r="C36" s="18"/>
      <c r="E36" s="16" t="s">
        <v>39</v>
      </c>
      <c r="F36" s="5" t="s">
        <v>40</v>
      </c>
      <c r="G36" s="18">
        <v>134.51</v>
      </c>
      <c r="H36" s="18">
        <v>739.8</v>
      </c>
      <c r="I36" s="19">
        <v>2959.22</v>
      </c>
    </row>
    <row r="37" spans="1:9" ht="12.75" customHeight="1" x14ac:dyDescent="0.2">
      <c r="A37" s="40" t="s">
        <v>51</v>
      </c>
      <c r="B37" s="5"/>
      <c r="C37" s="18"/>
      <c r="E37" s="32"/>
      <c r="F37" s="33"/>
      <c r="G37" s="36"/>
      <c r="H37" s="36"/>
      <c r="I37" s="37"/>
    </row>
    <row r="38" spans="1:9" ht="12.75" customHeight="1" x14ac:dyDescent="0.2">
      <c r="A38" s="5"/>
      <c r="B38" s="5"/>
      <c r="C38" s="18"/>
      <c r="E38" s="5"/>
      <c r="F38" s="5"/>
      <c r="G38" s="18"/>
      <c r="H38" s="18"/>
      <c r="I38" s="18"/>
    </row>
    <row r="39" spans="1:9" ht="12.75" customHeight="1" x14ac:dyDescent="0.2">
      <c r="A39" s="5"/>
      <c r="B39" s="5"/>
      <c r="C39" s="18"/>
      <c r="E39" s="82" t="s">
        <v>50</v>
      </c>
      <c r="F39" s="83"/>
      <c r="G39" s="83"/>
      <c r="H39" s="83"/>
      <c r="I39" s="84"/>
    </row>
    <row r="40" spans="1:9" ht="12.75" customHeight="1" thickBot="1" x14ac:dyDescent="0.25">
      <c r="A40" s="5"/>
      <c r="B40" s="5"/>
      <c r="C40" s="18"/>
      <c r="E40" s="85"/>
      <c r="F40" s="86"/>
      <c r="G40" s="86"/>
      <c r="H40" s="86"/>
      <c r="I40" s="87"/>
    </row>
    <row r="41" spans="1:9" ht="12.75" customHeight="1" thickBot="1" x14ac:dyDescent="0.25">
      <c r="A41" s="5"/>
      <c r="B41" s="5"/>
      <c r="C41" s="18"/>
      <c r="E41" s="41" t="s">
        <v>8</v>
      </c>
      <c r="F41" s="42" t="s">
        <v>9</v>
      </c>
      <c r="G41" s="42" t="s">
        <v>10</v>
      </c>
      <c r="H41" s="42" t="s">
        <v>11</v>
      </c>
      <c r="I41" s="43" t="s">
        <v>12</v>
      </c>
    </row>
    <row r="42" spans="1:9" ht="12.75" customHeight="1" x14ac:dyDescent="0.2">
      <c r="A42" s="5"/>
      <c r="B42" s="5"/>
      <c r="C42" s="18"/>
      <c r="E42" s="44" t="s">
        <v>14</v>
      </c>
      <c r="F42" s="17" t="s">
        <v>15</v>
      </c>
      <c r="G42" s="18">
        <v>23.25</v>
      </c>
      <c r="H42" s="18">
        <v>136.25</v>
      </c>
      <c r="I42" s="45">
        <v>525</v>
      </c>
    </row>
    <row r="43" spans="1:9" ht="12.75" customHeight="1" x14ac:dyDescent="0.2">
      <c r="A43" s="5"/>
      <c r="B43" s="5"/>
      <c r="C43" s="18"/>
      <c r="E43" s="44" t="s">
        <v>17</v>
      </c>
      <c r="F43" s="17" t="s">
        <v>18</v>
      </c>
      <c r="G43" s="18">
        <v>24.75</v>
      </c>
      <c r="H43" s="18">
        <v>143.75</v>
      </c>
      <c r="I43" s="45">
        <v>555</v>
      </c>
    </row>
    <row r="44" spans="1:9" ht="12.75" customHeight="1" x14ac:dyDescent="0.2">
      <c r="A44" s="5"/>
      <c r="B44" s="5"/>
      <c r="C44" s="18"/>
      <c r="E44" s="44" t="s">
        <v>20</v>
      </c>
      <c r="F44" s="17" t="s">
        <v>18</v>
      </c>
      <c r="G44" s="18">
        <v>27</v>
      </c>
      <c r="H44" s="18">
        <v>155</v>
      </c>
      <c r="I44" s="45">
        <v>620</v>
      </c>
    </row>
    <row r="45" spans="1:9" ht="12.75" customHeight="1" x14ac:dyDescent="0.2">
      <c r="A45" s="5"/>
      <c r="B45" s="5"/>
      <c r="C45" s="18"/>
      <c r="E45" s="44" t="s">
        <v>22</v>
      </c>
      <c r="F45" s="5" t="s">
        <v>23</v>
      </c>
      <c r="G45" s="18">
        <v>55</v>
      </c>
      <c r="H45" s="18">
        <v>250</v>
      </c>
      <c r="I45" s="45">
        <v>815</v>
      </c>
    </row>
    <row r="46" spans="1:9" ht="12.75" customHeight="1" x14ac:dyDescent="0.2">
      <c r="A46" s="5"/>
      <c r="B46" s="5"/>
      <c r="C46" s="18"/>
      <c r="E46" s="44" t="s">
        <v>24</v>
      </c>
      <c r="F46" s="5" t="s">
        <v>25</v>
      </c>
      <c r="G46" s="18">
        <v>40</v>
      </c>
      <c r="H46" s="18">
        <v>205</v>
      </c>
      <c r="I46" s="45">
        <v>815</v>
      </c>
    </row>
    <row r="47" spans="1:9" ht="12.75" customHeight="1" x14ac:dyDescent="0.2">
      <c r="A47" s="5"/>
      <c r="B47" s="5"/>
      <c r="C47" s="18"/>
      <c r="E47" s="44" t="s">
        <v>27</v>
      </c>
      <c r="F47" s="5" t="s">
        <v>28</v>
      </c>
      <c r="G47" s="18">
        <v>50</v>
      </c>
      <c r="H47" s="18">
        <v>260</v>
      </c>
      <c r="I47" s="45">
        <v>991.25</v>
      </c>
    </row>
    <row r="48" spans="1:9" ht="12.75" customHeight="1" x14ac:dyDescent="0.2">
      <c r="A48" s="5"/>
      <c r="B48" s="5"/>
      <c r="C48" s="18"/>
      <c r="E48" s="44" t="s">
        <v>29</v>
      </c>
      <c r="F48" s="5" t="s">
        <v>30</v>
      </c>
      <c r="G48" s="18">
        <v>75.38</v>
      </c>
      <c r="H48" s="18">
        <v>376.88</v>
      </c>
      <c r="I48" s="45">
        <v>1467.5</v>
      </c>
    </row>
    <row r="49" spans="1:9" ht="12.75" customHeight="1" x14ac:dyDescent="0.2">
      <c r="A49" s="5"/>
      <c r="B49" s="5"/>
      <c r="C49" s="18"/>
      <c r="E49" s="44" t="s">
        <v>32</v>
      </c>
      <c r="F49" s="5" t="s">
        <v>33</v>
      </c>
      <c r="G49" s="18">
        <v>53.13</v>
      </c>
      <c r="H49" s="18">
        <v>255.63</v>
      </c>
      <c r="I49" s="45">
        <v>1000</v>
      </c>
    </row>
    <row r="50" spans="1:9" ht="12.75" customHeight="1" x14ac:dyDescent="0.2">
      <c r="A50" s="5"/>
      <c r="B50" s="5"/>
      <c r="C50" s="18"/>
      <c r="E50" s="44" t="s">
        <v>35</v>
      </c>
      <c r="F50" s="5" t="s">
        <v>36</v>
      </c>
      <c r="G50" s="18">
        <v>55</v>
      </c>
      <c r="H50" s="18">
        <v>271.25</v>
      </c>
      <c r="I50" s="45">
        <v>980</v>
      </c>
    </row>
    <row r="51" spans="1:9" ht="12.75" customHeight="1" x14ac:dyDescent="0.2">
      <c r="A51" s="5"/>
      <c r="B51" s="5"/>
      <c r="C51" s="38"/>
      <c r="E51" s="44" t="s">
        <v>37</v>
      </c>
      <c r="F51" s="5" t="s">
        <v>28</v>
      </c>
      <c r="G51" s="18">
        <v>50.5</v>
      </c>
      <c r="H51" s="18">
        <v>222.5</v>
      </c>
      <c r="I51" s="45">
        <v>950</v>
      </c>
    </row>
    <row r="52" spans="1:9" ht="12.75" customHeight="1" x14ac:dyDescent="0.2">
      <c r="B52" s="38"/>
      <c r="C52" s="39"/>
      <c r="E52" s="46" t="s">
        <v>39</v>
      </c>
      <c r="F52" s="47" t="s">
        <v>40</v>
      </c>
      <c r="G52" s="48">
        <v>85</v>
      </c>
      <c r="H52" s="48">
        <v>396.25</v>
      </c>
      <c r="I52" s="49">
        <v>1675</v>
      </c>
    </row>
    <row r="53" spans="1:9" ht="12.75" customHeight="1" x14ac:dyDescent="0.2">
      <c r="B53" s="39"/>
      <c r="E53" s="5"/>
      <c r="F53" s="5"/>
      <c r="G53" s="5"/>
      <c r="H53" s="5"/>
      <c r="I53" s="5"/>
    </row>
    <row r="54" spans="1:9" ht="32.25" customHeight="1" x14ac:dyDescent="0.2">
      <c r="C54" s="38"/>
      <c r="D54" s="38"/>
      <c r="E54" s="38"/>
      <c r="F54" s="38"/>
      <c r="G54" s="38"/>
      <c r="H54" s="38"/>
      <c r="I54" s="38"/>
    </row>
    <row r="55" spans="1:9" ht="32.25" customHeight="1" x14ac:dyDescent="0.2">
      <c r="A55" s="65" t="s">
        <v>48</v>
      </c>
      <c r="B55" s="65"/>
      <c r="C55" s="65"/>
      <c r="D55" s="65"/>
      <c r="E55" s="65"/>
      <c r="F55" s="65"/>
      <c r="G55" s="65"/>
      <c r="H55" s="65"/>
      <c r="I55" s="65"/>
    </row>
    <row r="56" spans="1:9" ht="22.5" customHeight="1" x14ac:dyDescent="0.2">
      <c r="A56" s="64" t="s">
        <v>49</v>
      </c>
      <c r="B56" s="64"/>
      <c r="C56" s="64"/>
      <c r="D56" s="64"/>
      <c r="E56" s="64"/>
      <c r="F56" s="64"/>
      <c r="G56" s="64"/>
      <c r="H56" s="64"/>
      <c r="I56" s="64"/>
    </row>
    <row r="57" spans="1:9" ht="12.75" customHeight="1" x14ac:dyDescent="0.2"/>
    <row r="58" spans="1:9" ht="12.75" customHeight="1" x14ac:dyDescent="0.2"/>
    <row r="59" spans="1:9" ht="12.75" customHeight="1" x14ac:dyDescent="0.2"/>
    <row r="60" spans="1:9" ht="12.75" customHeight="1" x14ac:dyDescent="0.2"/>
    <row r="61" spans="1:9" ht="12.75" customHeight="1" x14ac:dyDescent="0.2"/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</sheetData>
  <mergeCells count="11">
    <mergeCell ref="A56:I56"/>
    <mergeCell ref="A55:I55"/>
    <mergeCell ref="A20:B20"/>
    <mergeCell ref="A1:I1"/>
    <mergeCell ref="A2:I2"/>
    <mergeCell ref="A6:B6"/>
    <mergeCell ref="E6:I6"/>
    <mergeCell ref="E7:I8"/>
    <mergeCell ref="A15:B15"/>
    <mergeCell ref="E23:I24"/>
    <mergeCell ref="E39:I40"/>
  </mergeCells>
  <hyperlinks>
    <hyperlink ref="A34" r:id="rId1" xr:uid="{00000000-0004-0000-0000-000000000000}"/>
  </hyperlinks>
  <printOptions horizontalCentered="1" verticalCentered="1" gridLines="1"/>
  <pageMargins left="0.75" right="0.75" top="1" bottom="1" header="0" footer="0"/>
  <pageSetup orientation="landscape" r:id="rId2"/>
  <headerFooter>
    <oddFooter>&amp;CTerms of use:  The purpose of the Mileage Calculator is to facilitate comparison and discussion.  It is not a verified decision-support system and may not always yield accurate results.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Elizabeth J</dc:creator>
  <cp:lastModifiedBy>Pettit, Alisha S</cp:lastModifiedBy>
  <dcterms:created xsi:type="dcterms:W3CDTF">2021-10-01T14:31:09Z</dcterms:created>
  <dcterms:modified xsi:type="dcterms:W3CDTF">2025-01-24T17:32:59Z</dcterms:modified>
</cp:coreProperties>
</file>