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48" yWindow="936" windowWidth="21936" windowHeight="7380" tabRatio="300"/>
  </bookViews>
  <sheets>
    <sheet name="Sheet1" sheetId="1" r:id="rId1"/>
  </sheets>
  <definedNames>
    <definedName name="_xlnm.Print_Area" localSheetId="0">Sheet1!$A$1:$I$113</definedName>
  </definedNames>
  <calcPr calcId="145621"/>
</workbook>
</file>

<file path=xl/calcChain.xml><?xml version="1.0" encoding="utf-8"?>
<calcChain xmlns="http://schemas.openxmlformats.org/spreadsheetml/2006/main">
  <c r="H13" i="1" l="1"/>
  <c r="I13" i="1" l="1"/>
  <c r="H14" i="1" s="1"/>
  <c r="D104" i="1" l="1"/>
  <c r="D105" i="1" s="1"/>
  <c r="D103" i="1"/>
  <c r="D102" i="1"/>
  <c r="D101" i="1"/>
  <c r="D93" i="1"/>
  <c r="D94" i="1"/>
  <c r="D95" i="1"/>
  <c r="D96" i="1"/>
  <c r="D97" i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D86" i="1"/>
  <c r="D87" i="1"/>
  <c r="D88" i="1"/>
  <c r="D85" i="1"/>
  <c r="H74" i="1" l="1"/>
  <c r="H59" i="1"/>
  <c r="H44" i="1"/>
  <c r="H29" i="1"/>
  <c r="D89" i="1"/>
  <c r="D107" i="1" s="1"/>
  <c r="D110" i="1" s="1"/>
  <c r="H77" i="1" l="1"/>
  <c r="D109" i="1" s="1"/>
  <c r="D111" i="1" s="1"/>
</calcChain>
</file>

<file path=xl/sharedStrings.xml><?xml version="1.0" encoding="utf-8"?>
<sst xmlns="http://schemas.openxmlformats.org/spreadsheetml/2006/main" count="203" uniqueCount="143">
  <si>
    <t>Item Description</t>
  </si>
  <si>
    <t>Item Number</t>
  </si>
  <si>
    <t>Total</t>
  </si>
  <si>
    <t>Discounted Unit Price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</si>
  <si>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</si>
  <si>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</si>
  <si>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</si>
  <si>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</si>
  <si>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</si>
  <si>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</si>
  <si>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</si>
  <si>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</si>
  <si>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</si>
  <si>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</si>
  <si>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</si>
  <si>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</si>
  <si>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</si>
  <si>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</si>
  <si>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</si>
  <si>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</si>
  <si>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</si>
  <si>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</si>
  <si>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</si>
  <si>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</si>
  <si>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</si>
  <si>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</si>
  <si>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</si>
  <si>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</si>
  <si>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</si>
  <si>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</si>
  <si>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</si>
  <si>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</si>
  <si>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</si>
  <si>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</si>
  <si>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</si>
  <si>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</si>
  <si>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</si>
  <si>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</si>
  <si>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</si>
  <si>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</si>
  <si>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</si>
  <si>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</si>
  <si>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</si>
  <si>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</si>
  <si>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</si>
  <si>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</si>
  <si>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</si>
  <si>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</si>
  <si>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</si>
  <si>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</si>
  <si>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</si>
  <si>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</si>
  <si>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</si>
  <si>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</si>
  <si>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Discount Percentage </t>
  </si>
  <si>
    <t>(Applied to items above and Catalogue items)</t>
  </si>
  <si>
    <r>
      <t xml:space="preserve">Goodyear's Part Number </t>
    </r>
    <r>
      <rPr>
        <sz val="10"/>
        <rFont val="Arial"/>
        <family val="2"/>
      </rPr>
      <t xml:space="preserve">(See Note 1) </t>
    </r>
  </si>
  <si>
    <r>
      <t xml:space="preserve">Equivalent Vendor Brand </t>
    </r>
    <r>
      <rPr>
        <sz val="10"/>
        <rFont val="Arial"/>
        <family val="2"/>
      </rPr>
      <t>(See Note 1)</t>
    </r>
  </si>
  <si>
    <r>
      <t xml:space="preserve">Equivalent Vendor Part Number </t>
    </r>
    <r>
      <rPr>
        <sz val="10"/>
        <rFont val="Arial"/>
        <family val="2"/>
      </rPr>
      <t>(See Note 1)</t>
    </r>
  </si>
  <si>
    <r>
      <t xml:space="preserve">Catalogue Price
</t>
    </r>
    <r>
      <rPr>
        <sz val="10"/>
        <rFont val="Arial"/>
        <family val="2"/>
      </rPr>
      <t>(Per Unit) (See Note 2)</t>
    </r>
  </si>
  <si>
    <r>
      <t xml:space="preserve">Estimated Quantity </t>
    </r>
    <r>
      <rPr>
        <sz val="10"/>
        <rFont val="Arial"/>
        <family val="2"/>
      </rPr>
      <t>(Tires)</t>
    </r>
  </si>
  <si>
    <t>Mount</t>
  </si>
  <si>
    <t>Balance</t>
  </si>
  <si>
    <t>Total Tire Cost:</t>
  </si>
  <si>
    <t>Service</t>
  </si>
  <si>
    <t>Disposal</t>
  </si>
  <si>
    <t>Estimated Quantity 
(per tire)</t>
  </si>
  <si>
    <t xml:space="preserve">Total </t>
  </si>
  <si>
    <t>Unit Price of Services (per tire)</t>
  </si>
  <si>
    <t>Valves</t>
  </si>
  <si>
    <r>
      <rPr>
        <b/>
        <sz val="11"/>
        <color theme="1"/>
        <rFont val="Calibri"/>
        <family val="2"/>
        <scheme val="minor"/>
      </rPr>
      <t xml:space="preserve"> Note 1:  </t>
    </r>
    <r>
      <rPr>
        <sz val="11"/>
        <color theme="1"/>
        <rFont val="Calibri"/>
        <family val="2"/>
        <scheme val="minor"/>
      </rPr>
      <t xml:space="preserve">The manufacturer's part number and other brand specific information provided, is for identification purposes only and Vendors are 
permitted to bid any equivalent brand.  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</si>
  <si>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Note 2: </t>
    </r>
    <r>
      <rPr>
        <sz val="11"/>
        <color theme="1"/>
        <rFont val="Calibri"/>
        <family val="2"/>
        <scheme val="minor"/>
      </rPr>
      <t xml:space="preserve"> For purposes of this pricing page a unit is equal to one tire.</t>
    </r>
  </si>
  <si>
    <t>Category:  Police Tires</t>
  </si>
  <si>
    <t>Category:  Automobile Tires</t>
  </si>
  <si>
    <t>Category:  Light Truck Radial Tires</t>
  </si>
  <si>
    <t>Category:  Medium Commercial Tires</t>
  </si>
  <si>
    <t>Category:  Unisteel Commercial</t>
  </si>
  <si>
    <t xml:space="preserve">P235/55R17  98W S2  EAG RS-A  VSBRPTL     </t>
  </si>
  <si>
    <t xml:space="preserve">P225/60R16  97V S2  EAG RS-A  VSBRPTL     </t>
  </si>
  <si>
    <t xml:space="preserve">P235/55R17 98V  S2  EAG UG GW3 VSBRPTL    </t>
  </si>
  <si>
    <t xml:space="preserve">P225/60R16  97V S2  EAG RS-A PLUSVSBRPTL  </t>
  </si>
  <si>
    <t xml:space="preserve">P225/60R18  99W SL  EAG RS-A  VSBRPTL     </t>
  </si>
  <si>
    <t xml:space="preserve">P225/60R16 97V  S2  EAG UG GW2BCSRPTL     </t>
  </si>
  <si>
    <t xml:space="preserve">P225/60R18 99V  SL  EAG UG GW3 VSBRPTL    </t>
  </si>
  <si>
    <t xml:space="preserve">P265/60R17 108V SL  EAG RS-A  VSBRPTL     </t>
  </si>
  <si>
    <t xml:space="preserve">P225/60R18  99V S2  EAG RS-A  VDXRPTL     </t>
  </si>
  <si>
    <t xml:space="preserve">P205/60R16 91H SL ASSURANCE FUEL MAX TL   </t>
  </si>
  <si>
    <t xml:space="preserve">P235/65R17 103T S2  INTEGRITY H BSLRPTL   </t>
  </si>
  <si>
    <t xml:space="preserve">225/65R16 100H SL ASSURANCE FUEL MAX TL   </t>
  </si>
  <si>
    <t xml:space="preserve">215/60R16 95V SL ASSURANCE FUEL MAX  TL   </t>
  </si>
  <si>
    <t xml:space="preserve">P195/60R15 87H SL ASSURANCE FUEL MAX TL   </t>
  </si>
  <si>
    <t xml:space="preserve">195/60R15   88H SL  EAG RS-A  VSBRPTL     </t>
  </si>
  <si>
    <t xml:space="preserve">P205/60R16  91T SL  EAGLE LS  VSBRPTL     </t>
  </si>
  <si>
    <t xml:space="preserve">ST205/75R15C  MTHN TRLR BSLRPTL    TTC    </t>
  </si>
  <si>
    <t xml:space="preserve">P225/60R18  99H S1 ASSUR COMTRD    VSBTL  </t>
  </si>
  <si>
    <t xml:space="preserve">LT245/75R17 WRL SILARMR PROGRD E   OWLTL  </t>
  </si>
  <si>
    <t xml:space="preserve">LT245/75R16 WRL SLTARMR PROGRAD E  BSLTL  </t>
  </si>
  <si>
    <t xml:space="preserve">P245/65R17 105T WRL SLTARMR SL    BSL TL  </t>
  </si>
  <si>
    <t xml:space="preserve">P245/70R17 108T WRL SLTARMR SL    BSL TL  </t>
  </si>
  <si>
    <t xml:space="preserve">P235/70R16 104T WRL SLTARMR SL    OWL TL  </t>
  </si>
  <si>
    <t xml:space="preserve">LT245/70R17 WRL SILARMR PROGRD E   OWLTL  </t>
  </si>
  <si>
    <t xml:space="preserve">P235/70R16 104S S2 WRL SR-A OWL  TL       </t>
  </si>
  <si>
    <t xml:space="preserve">LT225/75R16 WRL SLTARMR PROGRD E   BSLTL  </t>
  </si>
  <si>
    <t xml:space="preserve">LT245/75R16 120/116Q E WRL DURATRAC OWL   </t>
  </si>
  <si>
    <t xml:space="preserve">LT225/75R16E  WRL HT OL BSL  TL           </t>
  </si>
  <si>
    <t xml:space="preserve">11R225 146/143L H G661 HSA       TL       </t>
  </si>
  <si>
    <t xml:space="preserve">11R225    H  G622 RSD       TL            </t>
  </si>
  <si>
    <t xml:space="preserve">11R225    G  G622 RSD       TL            </t>
  </si>
  <si>
    <t xml:space="preserve">315/80R225 L  G291 LP        TL           </t>
  </si>
  <si>
    <t xml:space="preserve">11R225 144/142L G G661 HSA       TL       </t>
  </si>
  <si>
    <t xml:space="preserve">12R225 150/147L H G661 HSA       TL       </t>
  </si>
  <si>
    <t xml:space="preserve">295/75R22.5 G G622 RSD      TL            </t>
  </si>
  <si>
    <t xml:space="preserve">11R225  H  G182 RSD       TL              </t>
  </si>
  <si>
    <t xml:space="preserve">11R225     G  G338 1AD       TL           </t>
  </si>
  <si>
    <t xml:space="preserve">215/75R175 H  G114 LP      STTL           </t>
  </si>
  <si>
    <t xml:space="preserve">225/70R195 G  G622 RSD                TL  </t>
  </si>
  <si>
    <t xml:space="preserve">225/70R195 F  G622 RSD                TL  </t>
  </si>
  <si>
    <t xml:space="preserve">245/70R195 133/132L G  G647 RSS       TL  </t>
  </si>
  <si>
    <t xml:space="preserve">225/70R195 G  G647 RSS                TL  </t>
  </si>
  <si>
    <t xml:space="preserve">245/70R195 G  G622 RSD                TL  </t>
  </si>
  <si>
    <t xml:space="preserve">225/70R195 F  G647 RSS  BL   TL           </t>
  </si>
  <si>
    <t xml:space="preserve">225/70R195 G  G149 RSA       TL           </t>
  </si>
  <si>
    <t xml:space="preserve">LT235/85R16 E G933 RSD ARMORMAX       TL  </t>
  </si>
  <si>
    <t xml:space="preserve">LT235/85R16G  G614 RST       TL           </t>
  </si>
  <si>
    <t xml:space="preserve">245/70R195 G  G149 RSA       TL           </t>
  </si>
  <si>
    <t>Subtotal A:</t>
  </si>
  <si>
    <t>(Applied to items above and Catalogue items in this category)</t>
  </si>
  <si>
    <t>Subtotal B:</t>
  </si>
  <si>
    <t>Subtotal C:</t>
  </si>
  <si>
    <t>Subtotal D:</t>
  </si>
  <si>
    <t>Subtotal E:</t>
  </si>
  <si>
    <t>Total Tire Cost (Subtotals A+B+C+D+E):</t>
  </si>
  <si>
    <t>Police and Automobile Additional Services</t>
  </si>
  <si>
    <t>Light Truck Radial and Bias Additional Services</t>
  </si>
  <si>
    <t>Commercial Truck (Light Truck and Medium Commercial) Additional Services</t>
  </si>
  <si>
    <t>Additional Services Subtotal Cost F:</t>
  </si>
  <si>
    <t>Additional Services Subtotal Cost G:</t>
  </si>
  <si>
    <t>Additional Services Subtotal Cost H:</t>
  </si>
  <si>
    <t>Total Additional Services (Subtotals F, G, &amp; H):</t>
  </si>
  <si>
    <t>Total Additonal Services Cost:</t>
  </si>
  <si>
    <t>GRAND TOTAL</t>
  </si>
  <si>
    <t xml:space="preserve">P225/70R15 100V S2  EAG RS-A  VDXRPTL     </t>
  </si>
  <si>
    <t>NTIRE13A Pricing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</si>
</sst>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9" fontId="3" fillId="2" borderId="5" xfId="0" applyNumberFormat="1" applyFont="1" applyFill="1" applyBorder="1" applyAlignment="1" applyProtection="1">
      <alignment horizontal="center" vertical="center"/>
    </xf>
    <xf numFmtId="44" fontId="2" fillId="2" borderId="5" xfId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vertical="center" wrapText="1"/>
    </xf>
    <xf numFmtId="49" fontId="3" fillId="2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49" fontId="3" fillId="2" borderId="5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4" fontId="2" fillId="2" borderId="5" xfId="1" applyFont="1" applyFill="1" applyBorder="1" applyAlignment="1" applyProtection="1">
      <alignment vertical="center"/>
      <protection locked="0"/>
    </xf>
    <xf numFmtId="44" fontId="2" fillId="2" borderId="1" xfId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5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4" fontId="0" fillId="0" borderId="5" xfId="3" applyNumberFormat="1" applyFont="1" applyBorder="1" applyAlignment="1" applyProtection="1">
      <alignment horizontal="center" vertical="center"/>
    </xf>
    <xf numFmtId="4" fontId="0" fillId="0" borderId="1" xfId="3" applyNumberFormat="1" applyFont="1" applyBorder="1" applyAlignment="1" applyProtection="1">
      <alignment horizontal="center" vertical="center"/>
    </xf>
    <xf numFmtId="44" fontId="0" fillId="0" borderId="3" xfId="0" applyNumberFormat="1" applyBorder="1" applyAlignment="1" applyProtection="1">
      <alignment vertical="center"/>
    </xf>
    <xf numFmtId="44" fontId="0" fillId="0" borderId="15" xfId="0" applyNumberFormat="1" applyBorder="1" applyAlignment="1" applyProtection="1">
      <alignment vertical="center"/>
    </xf>
    <xf numFmtId="44" fontId="0" fillId="0" borderId="17" xfId="0" applyNumberFormat="1" applyBorder="1" applyAlignment="1" applyProtection="1">
      <alignment vertical="center"/>
    </xf>
    <xf numFmtId="44" fontId="10" fillId="0" borderId="8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44" fontId="0" fillId="0" borderId="5" xfId="1" applyFont="1" applyBorder="1" applyAlignment="1" applyProtection="1">
      <alignment vertical="center"/>
    </xf>
    <xf numFmtId="44" fontId="0" fillId="0" borderId="1" xfId="1" applyFont="1" applyBorder="1" applyAlignment="1" applyProtection="1">
      <alignment vertical="center"/>
    </xf>
    <xf numFmtId="44" fontId="0" fillId="0" borderId="4" xfId="1" applyFont="1" applyBorder="1" applyAlignment="1" applyProtection="1">
      <alignment vertical="center"/>
    </xf>
    <xf numFmtId="44" fontId="0" fillId="0" borderId="5" xfId="1" applyFont="1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2" borderId="18" xfId="0" applyNumberFormat="1" applyFont="1" applyFill="1" applyBorder="1" applyAlignment="1" applyProtection="1">
      <alignment vertical="center"/>
      <protection locked="0"/>
    </xf>
    <xf numFmtId="44" fontId="2" fillId="2" borderId="18" xfId="1" applyFont="1" applyFill="1" applyBorder="1" applyAlignment="1" applyProtection="1">
      <alignment vertical="center"/>
      <protection locked="0"/>
    </xf>
    <xf numFmtId="44" fontId="2" fillId="2" borderId="18" xfId="1" applyFont="1" applyFill="1" applyBorder="1" applyAlignment="1" applyProtection="1">
      <alignment vertical="center"/>
    </xf>
    <xf numFmtId="0" fontId="0" fillId="0" borderId="14" xfId="0" applyBorder="1"/>
    <xf numFmtId="0" fontId="0" fillId="0" borderId="1" xfId="0" applyBorder="1"/>
    <xf numFmtId="0" fontId="2" fillId="0" borderId="0" xfId="0" applyFont="1" applyBorder="1" applyAlignment="1" applyProtection="1">
      <alignment horizontal="left" vertical="center" wrapText="1"/>
    </xf>
    <xf numFmtId="0" fontId="12" fillId="0" borderId="23" xfId="0" applyFont="1" applyBorder="1" applyAlignment="1">
      <alignment vertical="center"/>
    </xf>
    <xf numFmtId="0" fontId="0" fillId="0" borderId="4" xfId="0" applyBorder="1"/>
    <xf numFmtId="44" fontId="2" fillId="2" borderId="1" xfId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/>
    <xf numFmtId="49" fontId="3" fillId="2" borderId="14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12" fillId="0" borderId="9" xfId="0" applyFont="1" applyBorder="1" applyAlignment="1">
      <alignment vertical="center"/>
    </xf>
    <xf numFmtId="0" fontId="0" fillId="0" borderId="29" xfId="0" applyBorder="1"/>
    <xf numFmtId="0" fontId="0" fillId="0" borderId="20" xfId="0" applyBorder="1"/>
    <xf numFmtId="0" fontId="0" fillId="0" borderId="30" xfId="0" applyBorder="1" applyAlignment="1">
      <alignment wrapText="1"/>
    </xf>
    <xf numFmtId="0" fontId="0" fillId="0" borderId="21" xfId="0" applyBorder="1" applyAlignment="1">
      <alignment wrapText="1"/>
    </xf>
    <xf numFmtId="9" fontId="5" fillId="0" borderId="0" xfId="2" applyFont="1" applyBorder="1" applyAlignment="1" applyProtection="1">
      <alignment horizontal="right" vertical="center" wrapText="1"/>
      <protection locked="0"/>
    </xf>
    <xf numFmtId="44" fontId="11" fillId="2" borderId="0" xfId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9" xfId="0" applyFont="1" applyBorder="1" applyAlignment="1" applyProtection="1">
      <alignment horizontal="right" vertical="center"/>
    </xf>
    <xf numFmtId="0" fontId="8" fillId="0" borderId="19" xfId="0" applyFont="1" applyBorder="1" applyAlignment="1">
      <alignment horizontal="right" vertical="center"/>
    </xf>
    <xf numFmtId="44" fontId="0" fillId="0" borderId="0" xfId="0" applyNumberFormat="1" applyBorder="1" applyAlignment="1" applyProtection="1">
      <alignment vertical="center"/>
    </xf>
    <xf numFmtId="9" fontId="5" fillId="0" borderId="19" xfId="2" applyFont="1" applyBorder="1" applyAlignment="1" applyProtection="1">
      <alignment horizontal="right" vertical="center" wrapText="1"/>
      <protection locked="0"/>
    </xf>
    <xf numFmtId="0" fontId="12" fillId="0" borderId="19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23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44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4" fontId="11" fillId="2" borderId="0" xfId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9" fontId="5" fillId="0" borderId="22" xfId="2" applyFont="1" applyBorder="1" applyAlignment="1" applyProtection="1">
      <alignment horizontal="right" vertical="center" wrapText="1"/>
      <protection locked="0"/>
    </xf>
    <xf numFmtId="9" fontId="5" fillId="0" borderId="2" xfId="2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vertical="center"/>
    </xf>
    <xf numFmtId="0" fontId="11" fillId="0" borderId="10" xfId="0" applyFont="1" applyBorder="1" applyAlignment="1" applyProtection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44" fontId="12" fillId="0" borderId="28" xfId="0" applyNumberFormat="1" applyFont="1" applyBorder="1" applyAlignment="1" applyProtection="1">
      <alignment vertical="center"/>
    </xf>
    <xf numFmtId="0" fontId="12" fillId="0" borderId="9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0" borderId="11" xfId="0" applyFont="1" applyBorder="1" applyAlignment="1">
      <alignment horizontal="right" vertical="center"/>
    </xf>
    <xf numFmtId="44" fontId="12" fillId="0" borderId="31" xfId="0" applyNumberFormat="1" applyFont="1" applyBorder="1" applyAlignment="1" applyProtection="1">
      <alignment vertical="center"/>
    </xf>
    <xf numFmtId="0" fontId="12" fillId="0" borderId="32" xfId="0" applyFont="1" applyBorder="1" applyAlignment="1">
      <alignment vertical="center"/>
    </xf>
    <xf numFmtId="0" fontId="8" fillId="0" borderId="24" xfId="0" applyFont="1" applyBorder="1" applyAlignment="1" applyProtection="1">
      <alignment horizontal="right" vertical="center"/>
    </xf>
    <xf numFmtId="0" fontId="8" fillId="0" borderId="19" xfId="0" applyFont="1" applyBorder="1" applyAlignment="1">
      <alignment horizontal="right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zoomScaleNormal="100" zoomScaleSheetLayoutView="100" zoomScalePageLayoutView="75" workbookViewId="0">
      <selection activeCell="D8" sqref="D8"/>
    </sheetView>
  </sheetViews>
  <sheetFormatPr defaultColWidth="9.109375" defaultRowHeight="14.4" x14ac:dyDescent="0.3"/>
  <cols>
    <col min="1" max="1" width="14" style="12" customWidth="1"/>
    <col min="2" max="2" width="15.109375" style="12" customWidth="1"/>
    <col min="3" max="3" width="30.33203125" style="13" customWidth="1"/>
    <col min="4" max="4" width="27.44140625" style="14" customWidth="1"/>
    <col min="5" max="5" width="19.44140625" style="14" customWidth="1"/>
    <col min="6" max="6" width="13.5546875" style="12" customWidth="1"/>
    <col min="7" max="7" width="16.44140625" style="14" customWidth="1"/>
    <col min="8" max="8" width="15.33203125" style="14" customWidth="1"/>
    <col min="9" max="9" width="18.5546875" style="14" customWidth="1"/>
    <col min="10" max="10" width="9.109375" style="14"/>
    <col min="11" max="11" width="0.5546875" style="14" customWidth="1"/>
    <col min="12" max="16384" width="9.109375" style="14"/>
  </cols>
  <sheetData>
    <row r="1" spans="1:9" ht="44.25" customHeight="1" thickBot="1" x14ac:dyDescent="0.35">
      <c r="A1" s="86" t="s">
        <v>142</v>
      </c>
      <c r="B1" s="87"/>
      <c r="C1" s="87"/>
      <c r="D1" s="87"/>
      <c r="E1" s="87"/>
      <c r="F1" s="87"/>
      <c r="G1" s="87"/>
      <c r="H1" s="87"/>
      <c r="I1" s="88"/>
    </row>
    <row r="2" spans="1:9" s="4" customFormat="1" ht="60.75" customHeight="1" thickBot="1" x14ac:dyDescent="0.35">
      <c r="A2" s="1" t="s">
        <v>1</v>
      </c>
      <c r="B2" s="2" t="s">
        <v>56</v>
      </c>
      <c r="C2" s="2" t="s">
        <v>0</v>
      </c>
      <c r="D2" s="2" t="s">
        <v>57</v>
      </c>
      <c r="E2" s="2" t="s">
        <v>58</v>
      </c>
      <c r="F2" s="2" t="s">
        <v>60</v>
      </c>
      <c r="G2" s="2" t="s">
        <v>59</v>
      </c>
      <c r="H2" s="2" t="s">
        <v>3</v>
      </c>
      <c r="I2" s="3" t="s">
        <v>2</v>
      </c>
    </row>
    <row r="3" spans="1:9" s="4" customFormat="1" ht="29.4" customHeight="1" thickBot="1" x14ac:dyDescent="0.35">
      <c r="A3" s="102" t="s">
        <v>72</v>
      </c>
      <c r="B3" s="103"/>
      <c r="C3" s="103"/>
      <c r="D3" s="103"/>
      <c r="E3" s="103"/>
      <c r="F3" s="103"/>
      <c r="G3" s="103"/>
      <c r="H3" s="103"/>
      <c r="I3" s="104"/>
    </row>
    <row r="4" spans="1:9" s="7" customFormat="1" ht="30" customHeight="1" x14ac:dyDescent="0.3">
      <c r="A4" s="5" t="s">
        <v>4</v>
      </c>
      <c r="B4" s="47">
        <v>732002500</v>
      </c>
      <c r="C4" s="53" t="s">
        <v>77</v>
      </c>
      <c r="D4" s="20"/>
      <c r="E4" s="20"/>
      <c r="F4" s="47">
        <v>2484</v>
      </c>
      <c r="G4" s="22"/>
      <c r="H4" s="6">
        <f>G4-(G4*C14)</f>
        <v>0</v>
      </c>
      <c r="I4" s="6">
        <f>IF(H4="","",H4*F4)</f>
        <v>0</v>
      </c>
    </row>
    <row r="5" spans="1:9" s="7" customFormat="1" ht="30" customHeight="1" x14ac:dyDescent="0.3">
      <c r="A5" s="8" t="s">
        <v>5</v>
      </c>
      <c r="B5" s="48">
        <v>732354500</v>
      </c>
      <c r="C5" s="54" t="s">
        <v>78</v>
      </c>
      <c r="D5" s="20"/>
      <c r="E5" s="20"/>
      <c r="F5" s="48">
        <v>1514</v>
      </c>
      <c r="G5" s="22"/>
      <c r="H5" s="6">
        <f>G5-(G5*C14)</f>
        <v>0</v>
      </c>
      <c r="I5" s="6">
        <f t="shared" ref="I5:I12" si="0">IF(H5="","",H5*F5)</f>
        <v>0</v>
      </c>
    </row>
    <row r="6" spans="1:9" s="7" customFormat="1" ht="30" customHeight="1" x14ac:dyDescent="0.3">
      <c r="A6" s="8" t="s">
        <v>6</v>
      </c>
      <c r="B6" s="48">
        <v>166579530</v>
      </c>
      <c r="C6" s="54" t="s">
        <v>79</v>
      </c>
      <c r="D6" s="20"/>
      <c r="E6" s="20"/>
      <c r="F6" s="48">
        <v>1004</v>
      </c>
      <c r="G6" s="22"/>
      <c r="H6" s="6">
        <f>G6-(G6*C14)</f>
        <v>0</v>
      </c>
      <c r="I6" s="6">
        <f t="shared" si="0"/>
        <v>0</v>
      </c>
    </row>
    <row r="7" spans="1:9" s="7" customFormat="1" ht="30" customHeight="1" x14ac:dyDescent="0.3">
      <c r="A7" s="8" t="s">
        <v>7</v>
      </c>
      <c r="B7" s="48">
        <v>732354148</v>
      </c>
      <c r="C7" s="54" t="s">
        <v>80</v>
      </c>
      <c r="D7" s="20"/>
      <c r="E7" s="20"/>
      <c r="F7" s="48">
        <v>815</v>
      </c>
      <c r="G7" s="22"/>
      <c r="H7" s="6">
        <f>G7-(G7*C14)</f>
        <v>0</v>
      </c>
      <c r="I7" s="6">
        <f t="shared" si="0"/>
        <v>0</v>
      </c>
    </row>
    <row r="8" spans="1:9" s="7" customFormat="1" ht="30" customHeight="1" x14ac:dyDescent="0.3">
      <c r="A8" s="8" t="s">
        <v>8</v>
      </c>
      <c r="B8" s="48">
        <v>732312500</v>
      </c>
      <c r="C8" s="54" t="s">
        <v>81</v>
      </c>
      <c r="D8" s="20"/>
      <c r="E8" s="20"/>
      <c r="F8" s="48">
        <v>671</v>
      </c>
      <c r="G8" s="22"/>
      <c r="H8" s="6">
        <f>G8-(G8*C14)</f>
        <v>0</v>
      </c>
      <c r="I8" s="6">
        <f t="shared" si="0"/>
        <v>0</v>
      </c>
    </row>
    <row r="9" spans="1:9" s="7" customFormat="1" ht="30" customHeight="1" x14ac:dyDescent="0.3">
      <c r="A9" s="8" t="s">
        <v>9</v>
      </c>
      <c r="B9" s="48">
        <v>147354070</v>
      </c>
      <c r="C9" s="54" t="s">
        <v>82</v>
      </c>
      <c r="D9" s="20"/>
      <c r="E9" s="20"/>
      <c r="F9" s="48">
        <v>487</v>
      </c>
      <c r="G9" s="22"/>
      <c r="H9" s="6">
        <f>G9-(G9*C14)</f>
        <v>0</v>
      </c>
      <c r="I9" s="6">
        <f t="shared" si="0"/>
        <v>0</v>
      </c>
    </row>
    <row r="10" spans="1:9" s="7" customFormat="1" ht="30" customHeight="1" x14ac:dyDescent="0.3">
      <c r="A10" s="8" t="s">
        <v>10</v>
      </c>
      <c r="B10" s="48">
        <v>166585530</v>
      </c>
      <c r="C10" s="54" t="s">
        <v>83</v>
      </c>
      <c r="D10" s="20"/>
      <c r="E10" s="20"/>
      <c r="F10" s="48">
        <v>257</v>
      </c>
      <c r="G10" s="22"/>
      <c r="H10" s="6">
        <f>G10-(G10*C14)</f>
        <v>0</v>
      </c>
      <c r="I10" s="6">
        <f t="shared" si="0"/>
        <v>0</v>
      </c>
    </row>
    <row r="11" spans="1:9" s="7" customFormat="1" ht="30" customHeight="1" x14ac:dyDescent="0.3">
      <c r="A11" s="8" t="s">
        <v>11</v>
      </c>
      <c r="B11" s="48">
        <v>732301500</v>
      </c>
      <c r="C11" s="54" t="s">
        <v>84</v>
      </c>
      <c r="D11" s="20"/>
      <c r="E11" s="20"/>
      <c r="F11" s="48">
        <v>18</v>
      </c>
      <c r="G11" s="22"/>
      <c r="H11" s="6">
        <f>G11-(G11*C14)</f>
        <v>0</v>
      </c>
      <c r="I11" s="6">
        <f t="shared" si="0"/>
        <v>0</v>
      </c>
    </row>
    <row r="12" spans="1:9" s="7" customFormat="1" ht="30" customHeight="1" x14ac:dyDescent="0.3">
      <c r="A12" s="8" t="s">
        <v>12</v>
      </c>
      <c r="B12" s="51">
        <v>732585500</v>
      </c>
      <c r="C12" s="74" t="s">
        <v>85</v>
      </c>
      <c r="D12" s="44"/>
      <c r="E12" s="44"/>
      <c r="F12" s="51">
        <v>15</v>
      </c>
      <c r="G12" s="45"/>
      <c r="H12" s="46">
        <f>G12-(G12*C14)</f>
        <v>0</v>
      </c>
      <c r="I12" s="46">
        <f t="shared" si="0"/>
        <v>0</v>
      </c>
    </row>
    <row r="13" spans="1:9" s="7" customFormat="1" ht="30" customHeight="1" x14ac:dyDescent="0.3">
      <c r="A13" s="8" t="s">
        <v>13</v>
      </c>
      <c r="B13" s="48">
        <v>732478500</v>
      </c>
      <c r="C13" s="54" t="s">
        <v>141</v>
      </c>
      <c r="D13" s="21"/>
      <c r="E13" s="21"/>
      <c r="F13" s="48">
        <v>10</v>
      </c>
      <c r="G13" s="52"/>
      <c r="H13" s="23">
        <f>G13-(G13*C14)</f>
        <v>0</v>
      </c>
      <c r="I13" s="23">
        <f t="shared" ref="I13" si="1">IF(H13="","",H13*F13)</f>
        <v>0</v>
      </c>
    </row>
    <row r="14" spans="1:9" ht="16.2" thickBot="1" x14ac:dyDescent="0.35">
      <c r="A14" s="15" t="s">
        <v>54</v>
      </c>
      <c r="B14" s="16"/>
      <c r="C14" s="82"/>
      <c r="F14" s="75"/>
      <c r="G14" s="76"/>
      <c r="H14" s="105">
        <f>SUM(I4:I13)</f>
        <v>0</v>
      </c>
      <c r="I14" s="106"/>
    </row>
    <row r="15" spans="1:9" ht="31.5" customHeight="1" thickBot="1" x14ac:dyDescent="0.35">
      <c r="A15" s="84" t="s">
        <v>126</v>
      </c>
      <c r="B15" s="85"/>
      <c r="C15" s="83"/>
      <c r="F15" s="109" t="s">
        <v>125</v>
      </c>
      <c r="G15" s="110"/>
      <c r="H15" s="107"/>
      <c r="I15" s="108"/>
    </row>
    <row r="16" spans="1:9" ht="31.5" customHeight="1" thickBot="1" x14ac:dyDescent="0.35">
      <c r="A16" s="17"/>
      <c r="B16" s="49"/>
      <c r="C16" s="71"/>
      <c r="F16" s="68"/>
      <c r="G16" s="69"/>
      <c r="H16" s="72"/>
      <c r="I16" s="72"/>
    </row>
    <row r="17" spans="1:9" s="7" customFormat="1" ht="53.4" customHeight="1" thickBot="1" x14ac:dyDescent="0.35">
      <c r="A17" s="1" t="s">
        <v>1</v>
      </c>
      <c r="B17" s="2" t="s">
        <v>56</v>
      </c>
      <c r="C17" s="2" t="s">
        <v>0</v>
      </c>
      <c r="D17" s="2" t="s">
        <v>57</v>
      </c>
      <c r="E17" s="2" t="s">
        <v>58</v>
      </c>
      <c r="F17" s="2" t="s">
        <v>60</v>
      </c>
      <c r="G17" s="2" t="s">
        <v>59</v>
      </c>
      <c r="H17" s="2" t="s">
        <v>3</v>
      </c>
      <c r="I17" s="3" t="s">
        <v>2</v>
      </c>
    </row>
    <row r="18" spans="1:9" s="7" customFormat="1" ht="30" customHeight="1" thickBot="1" x14ac:dyDescent="0.35">
      <c r="A18" s="102" t="s">
        <v>73</v>
      </c>
      <c r="B18" s="103"/>
      <c r="C18" s="103"/>
      <c r="D18" s="103"/>
      <c r="E18" s="103"/>
      <c r="F18" s="103"/>
      <c r="G18" s="103"/>
      <c r="H18" s="103"/>
      <c r="I18" s="104"/>
    </row>
    <row r="19" spans="1:9" s="7" customFormat="1" ht="30" customHeight="1" x14ac:dyDescent="0.3">
      <c r="A19" s="5" t="s">
        <v>14</v>
      </c>
      <c r="B19" s="47">
        <v>166585530</v>
      </c>
      <c r="C19" s="53" t="s">
        <v>83</v>
      </c>
      <c r="D19" s="20"/>
      <c r="E19" s="20"/>
      <c r="F19" s="47">
        <v>257</v>
      </c>
      <c r="G19" s="22"/>
      <c r="H19" s="6">
        <f>G19-(G19*C29)</f>
        <v>0</v>
      </c>
      <c r="I19" s="6">
        <f>IF(H19="","",H19*F19)</f>
        <v>0</v>
      </c>
    </row>
    <row r="20" spans="1:9" s="7" customFormat="1" ht="30" customHeight="1" x14ac:dyDescent="0.3">
      <c r="A20" s="8" t="s">
        <v>15</v>
      </c>
      <c r="B20" s="48">
        <v>738057571</v>
      </c>
      <c r="C20" s="54" t="s">
        <v>86</v>
      </c>
      <c r="D20" s="20"/>
      <c r="E20" s="20"/>
      <c r="F20" s="48">
        <v>193</v>
      </c>
      <c r="G20" s="22"/>
      <c r="H20" s="6">
        <f>G20-(G20*C29)</f>
        <v>0</v>
      </c>
      <c r="I20" s="6">
        <f t="shared" ref="I20:I28" si="2">IF(H20="","",H20*F20)</f>
        <v>0</v>
      </c>
    </row>
    <row r="21" spans="1:9" s="7" customFormat="1" ht="30" customHeight="1" x14ac:dyDescent="0.3">
      <c r="A21" s="8" t="s">
        <v>16</v>
      </c>
      <c r="B21" s="48">
        <v>402070156</v>
      </c>
      <c r="C21" s="54" t="s">
        <v>87</v>
      </c>
      <c r="D21" s="20"/>
      <c r="E21" s="20"/>
      <c r="F21" s="48">
        <v>163</v>
      </c>
      <c r="G21" s="22"/>
      <c r="H21" s="6">
        <f>G21-(G21*C29)</f>
        <v>0</v>
      </c>
      <c r="I21" s="6">
        <f t="shared" si="2"/>
        <v>0</v>
      </c>
    </row>
    <row r="22" spans="1:9" s="7" customFormat="1" ht="30" customHeight="1" x14ac:dyDescent="0.3">
      <c r="A22" s="8" t="s">
        <v>17</v>
      </c>
      <c r="B22" s="48">
        <v>738338571</v>
      </c>
      <c r="C22" s="54" t="s">
        <v>88</v>
      </c>
      <c r="D22" s="20"/>
      <c r="E22" s="20"/>
      <c r="F22" s="48">
        <v>132</v>
      </c>
      <c r="G22" s="22"/>
      <c r="H22" s="6">
        <f>G22-(G22*C29)</f>
        <v>0</v>
      </c>
      <c r="I22" s="6">
        <f t="shared" si="2"/>
        <v>0</v>
      </c>
    </row>
    <row r="23" spans="1:9" s="7" customFormat="1" ht="30" customHeight="1" x14ac:dyDescent="0.3">
      <c r="A23" s="8" t="s">
        <v>18</v>
      </c>
      <c r="B23" s="48">
        <v>738571571</v>
      </c>
      <c r="C23" s="54" t="s">
        <v>89</v>
      </c>
      <c r="D23" s="20"/>
      <c r="E23" s="20"/>
      <c r="F23" s="48">
        <v>128</v>
      </c>
      <c r="G23" s="22"/>
      <c r="H23" s="6">
        <f>G23-(G23*C29)</f>
        <v>0</v>
      </c>
      <c r="I23" s="6">
        <f t="shared" si="2"/>
        <v>0</v>
      </c>
    </row>
    <row r="24" spans="1:9" s="7" customFormat="1" ht="30" customHeight="1" x14ac:dyDescent="0.3">
      <c r="A24" s="8" t="s">
        <v>19</v>
      </c>
      <c r="B24" s="48">
        <v>738093571</v>
      </c>
      <c r="C24" s="54" t="s">
        <v>90</v>
      </c>
      <c r="D24" s="20"/>
      <c r="E24" s="20"/>
      <c r="F24" s="48">
        <v>104</v>
      </c>
      <c r="G24" s="22"/>
      <c r="H24" s="6">
        <f>G24-(G24*C29)</f>
        <v>0</v>
      </c>
      <c r="I24" s="6">
        <f t="shared" si="2"/>
        <v>0</v>
      </c>
    </row>
    <row r="25" spans="1:9" s="7" customFormat="1" ht="30" customHeight="1" x14ac:dyDescent="0.3">
      <c r="A25" s="8" t="s">
        <v>20</v>
      </c>
      <c r="B25" s="48">
        <v>732401500</v>
      </c>
      <c r="C25" s="54" t="s">
        <v>91</v>
      </c>
      <c r="D25" s="20"/>
      <c r="E25" s="20"/>
      <c r="F25" s="48">
        <v>98</v>
      </c>
      <c r="G25" s="22"/>
      <c r="H25" s="6">
        <f>G25-(G25*C29)</f>
        <v>0</v>
      </c>
      <c r="I25" s="6">
        <f t="shared" si="2"/>
        <v>0</v>
      </c>
    </row>
    <row r="26" spans="1:9" s="7" customFormat="1" ht="30" customHeight="1" x14ac:dyDescent="0.3">
      <c r="A26" s="8" t="s">
        <v>21</v>
      </c>
      <c r="B26" s="48">
        <v>706536492</v>
      </c>
      <c r="C26" s="54" t="s">
        <v>92</v>
      </c>
      <c r="D26" s="20"/>
      <c r="E26" s="20"/>
      <c r="F26" s="48">
        <v>82</v>
      </c>
      <c r="G26" s="22"/>
      <c r="H26" s="6">
        <f>G26-(G26*C29)</f>
        <v>0</v>
      </c>
      <c r="I26" s="6">
        <f t="shared" si="2"/>
        <v>0</v>
      </c>
    </row>
    <row r="27" spans="1:9" s="7" customFormat="1" ht="30" customHeight="1" x14ac:dyDescent="0.3">
      <c r="A27" s="43" t="s">
        <v>22</v>
      </c>
      <c r="B27" s="48">
        <v>762171406</v>
      </c>
      <c r="C27" s="54" t="s">
        <v>93</v>
      </c>
      <c r="D27" s="44"/>
      <c r="E27" s="44"/>
      <c r="F27" s="51">
        <v>82</v>
      </c>
      <c r="G27" s="45"/>
      <c r="H27" s="46">
        <f>G27-(G27*C29)</f>
        <v>0</v>
      </c>
      <c r="I27" s="46">
        <f t="shared" si="2"/>
        <v>0</v>
      </c>
    </row>
    <row r="28" spans="1:9" ht="28.8" x14ac:dyDescent="0.3">
      <c r="A28" s="8" t="s">
        <v>23</v>
      </c>
      <c r="B28" s="48">
        <v>413189507</v>
      </c>
      <c r="C28" s="54" t="s">
        <v>94</v>
      </c>
      <c r="D28" s="21"/>
      <c r="E28" s="21"/>
      <c r="F28" s="48">
        <v>75</v>
      </c>
      <c r="G28" s="52"/>
      <c r="H28" s="23">
        <f>G28-(G28*C29)</f>
        <v>0</v>
      </c>
      <c r="I28" s="23">
        <f t="shared" si="2"/>
        <v>0</v>
      </c>
    </row>
    <row r="29" spans="1:9" ht="31.5" customHeight="1" thickBot="1" x14ac:dyDescent="0.35">
      <c r="A29" s="15" t="s">
        <v>54</v>
      </c>
      <c r="B29" s="16"/>
      <c r="C29" s="82"/>
      <c r="H29" s="105">
        <f t="shared" ref="H29" si="3">SUM(I19:I28)</f>
        <v>0</v>
      </c>
      <c r="I29" s="106"/>
    </row>
    <row r="30" spans="1:9" ht="31.5" customHeight="1" thickBot="1" x14ac:dyDescent="0.35">
      <c r="A30" s="84" t="s">
        <v>55</v>
      </c>
      <c r="B30" s="85"/>
      <c r="C30" s="83"/>
      <c r="F30" s="109" t="s">
        <v>127</v>
      </c>
      <c r="G30" s="110"/>
      <c r="H30" s="107"/>
      <c r="I30" s="108"/>
    </row>
    <row r="31" spans="1:9" s="7" customFormat="1" ht="30" customHeight="1" thickBot="1" x14ac:dyDescent="0.35">
      <c r="A31" s="17"/>
      <c r="B31" s="49"/>
      <c r="C31" s="71"/>
      <c r="D31" s="14"/>
      <c r="E31" s="14"/>
      <c r="F31" s="68"/>
      <c r="G31" s="69"/>
      <c r="H31" s="72"/>
      <c r="I31" s="73"/>
    </row>
    <row r="32" spans="1:9" s="7" customFormat="1" ht="53.4" customHeight="1" thickBot="1" x14ac:dyDescent="0.35">
      <c r="A32" s="1" t="s">
        <v>1</v>
      </c>
      <c r="B32" s="2" t="s">
        <v>56</v>
      </c>
      <c r="C32" s="2" t="s">
        <v>0</v>
      </c>
      <c r="D32" s="2" t="s">
        <v>57</v>
      </c>
      <c r="E32" s="2" t="s">
        <v>58</v>
      </c>
      <c r="F32" s="2" t="s">
        <v>60</v>
      </c>
      <c r="G32" s="2" t="s">
        <v>59</v>
      </c>
      <c r="H32" s="2" t="s">
        <v>3</v>
      </c>
      <c r="I32" s="3" t="s">
        <v>2</v>
      </c>
    </row>
    <row r="33" spans="1:9" s="7" customFormat="1" ht="30" customHeight="1" thickBot="1" x14ac:dyDescent="0.35">
      <c r="A33" s="102" t="s">
        <v>74</v>
      </c>
      <c r="B33" s="103"/>
      <c r="C33" s="103"/>
      <c r="D33" s="103"/>
      <c r="E33" s="103"/>
      <c r="F33" s="103"/>
      <c r="G33" s="103"/>
      <c r="H33" s="103"/>
      <c r="I33" s="104"/>
    </row>
    <row r="34" spans="1:9" s="7" customFormat="1" ht="30" customHeight="1" x14ac:dyDescent="0.3">
      <c r="A34" s="5" t="s">
        <v>24</v>
      </c>
      <c r="B34" s="55">
        <v>748636189</v>
      </c>
      <c r="C34" s="53" t="s">
        <v>95</v>
      </c>
      <c r="D34" s="56"/>
      <c r="E34" s="20"/>
      <c r="F34" s="47">
        <v>1325</v>
      </c>
      <c r="G34" s="22"/>
      <c r="H34" s="6">
        <f>G34-(G34*C44)</f>
        <v>0</v>
      </c>
      <c r="I34" s="6">
        <f>IF(H34="","",H34*F34)</f>
        <v>0</v>
      </c>
    </row>
    <row r="35" spans="1:9" s="7" customFormat="1" ht="30" customHeight="1" x14ac:dyDescent="0.3">
      <c r="A35" s="8" t="s">
        <v>25</v>
      </c>
      <c r="B35" s="57">
        <v>748747188</v>
      </c>
      <c r="C35" s="54" t="s">
        <v>96</v>
      </c>
      <c r="D35" s="21"/>
      <c r="E35" s="20"/>
      <c r="F35" s="48">
        <v>845</v>
      </c>
      <c r="G35" s="22"/>
      <c r="H35" s="6">
        <f>G35-(G35*C44)</f>
        <v>0</v>
      </c>
      <c r="I35" s="6">
        <f t="shared" ref="I35:I43" si="4">IF(H35="","",H35*F35)</f>
        <v>0</v>
      </c>
    </row>
    <row r="36" spans="1:9" s="7" customFormat="1" ht="30" customHeight="1" x14ac:dyDescent="0.3">
      <c r="A36" s="8" t="s">
        <v>26</v>
      </c>
      <c r="B36" s="57">
        <v>758494188</v>
      </c>
      <c r="C36" s="54" t="s">
        <v>97</v>
      </c>
      <c r="D36" s="21"/>
      <c r="E36" s="20"/>
      <c r="F36" s="48">
        <v>567</v>
      </c>
      <c r="G36" s="22"/>
      <c r="H36" s="6">
        <f>G36-(G36*C44)</f>
        <v>0</v>
      </c>
      <c r="I36" s="6">
        <f t="shared" si="4"/>
        <v>0</v>
      </c>
    </row>
    <row r="37" spans="1:9" s="7" customFormat="1" ht="30" customHeight="1" x14ac:dyDescent="0.3">
      <c r="A37" s="8" t="s">
        <v>27</v>
      </c>
      <c r="B37" s="57">
        <v>758508188</v>
      </c>
      <c r="C37" s="54" t="s">
        <v>98</v>
      </c>
      <c r="D37" s="21"/>
      <c r="E37" s="20"/>
      <c r="F37" s="48">
        <v>431</v>
      </c>
      <c r="G37" s="22"/>
      <c r="H37" s="6">
        <f>G37-(G37*C44)</f>
        <v>0</v>
      </c>
      <c r="I37" s="6">
        <f t="shared" si="4"/>
        <v>0</v>
      </c>
    </row>
    <row r="38" spans="1:9" s="7" customFormat="1" ht="30" customHeight="1" x14ac:dyDescent="0.3">
      <c r="A38" s="8" t="s">
        <v>28</v>
      </c>
      <c r="B38" s="57">
        <v>758492189</v>
      </c>
      <c r="C38" s="54" t="s">
        <v>99</v>
      </c>
      <c r="D38" s="21"/>
      <c r="E38" s="20"/>
      <c r="F38" s="48">
        <v>429</v>
      </c>
      <c r="G38" s="22"/>
      <c r="H38" s="6">
        <f>G38-(G38*C44)</f>
        <v>0</v>
      </c>
      <c r="I38" s="6">
        <f t="shared" si="4"/>
        <v>0</v>
      </c>
    </row>
    <row r="39" spans="1:9" s="7" customFormat="1" ht="30" customHeight="1" x14ac:dyDescent="0.3">
      <c r="A39" s="8" t="s">
        <v>29</v>
      </c>
      <c r="B39" s="57">
        <v>748469189</v>
      </c>
      <c r="C39" s="54" t="s">
        <v>100</v>
      </c>
      <c r="D39" s="21"/>
      <c r="E39" s="20"/>
      <c r="F39" s="48">
        <v>334</v>
      </c>
      <c r="G39" s="22"/>
      <c r="H39" s="6">
        <f>G39-(G39*C44)</f>
        <v>0</v>
      </c>
      <c r="I39" s="6">
        <f t="shared" si="4"/>
        <v>0</v>
      </c>
    </row>
    <row r="40" spans="1:9" s="7" customFormat="1" ht="30" customHeight="1" x14ac:dyDescent="0.3">
      <c r="A40" s="8" t="s">
        <v>30</v>
      </c>
      <c r="B40" s="57">
        <v>183407418</v>
      </c>
      <c r="C40" s="54" t="s">
        <v>101</v>
      </c>
      <c r="D40" s="21"/>
      <c r="E40" s="20"/>
      <c r="F40" s="48">
        <v>314</v>
      </c>
      <c r="G40" s="22"/>
      <c r="H40" s="6">
        <f>G40-(G40*C44)</f>
        <v>0</v>
      </c>
      <c r="I40" s="6">
        <f t="shared" si="4"/>
        <v>0</v>
      </c>
    </row>
    <row r="41" spans="1:9" s="7" customFormat="1" ht="30" customHeight="1" x14ac:dyDescent="0.3">
      <c r="A41" s="8" t="s">
        <v>31</v>
      </c>
      <c r="B41" s="57">
        <v>748748188</v>
      </c>
      <c r="C41" s="54" t="s">
        <v>102</v>
      </c>
      <c r="D41" s="21"/>
      <c r="E41" s="20"/>
      <c r="F41" s="48">
        <v>279</v>
      </c>
      <c r="G41" s="22"/>
      <c r="H41" s="6">
        <f>G41-(G41*C44)</f>
        <v>0</v>
      </c>
      <c r="I41" s="6">
        <f t="shared" si="4"/>
        <v>0</v>
      </c>
    </row>
    <row r="42" spans="1:9" s="7" customFormat="1" ht="30" customHeight="1" x14ac:dyDescent="0.3">
      <c r="A42" s="43" t="s">
        <v>32</v>
      </c>
      <c r="B42" s="57">
        <v>312249027</v>
      </c>
      <c r="C42" s="54" t="s">
        <v>103</v>
      </c>
      <c r="D42" s="21"/>
      <c r="E42" s="44"/>
      <c r="F42" s="48">
        <v>278</v>
      </c>
      <c r="G42" s="45"/>
      <c r="H42" s="46">
        <f>G42-(G42*C44)</f>
        <v>0</v>
      </c>
      <c r="I42" s="46">
        <f t="shared" si="4"/>
        <v>0</v>
      </c>
    </row>
    <row r="43" spans="1:9" ht="30" customHeight="1" x14ac:dyDescent="0.3">
      <c r="A43" s="8" t="s">
        <v>33</v>
      </c>
      <c r="B43" s="57">
        <v>744830900</v>
      </c>
      <c r="C43" s="54" t="s">
        <v>104</v>
      </c>
      <c r="D43" s="21"/>
      <c r="E43" s="21"/>
      <c r="F43" s="48">
        <v>269</v>
      </c>
      <c r="G43" s="52"/>
      <c r="H43" s="23">
        <f>G43-(G43*C44)</f>
        <v>0</v>
      </c>
      <c r="I43" s="23">
        <f t="shared" si="4"/>
        <v>0</v>
      </c>
    </row>
    <row r="44" spans="1:9" ht="31.5" customHeight="1" thickBot="1" x14ac:dyDescent="0.35">
      <c r="A44" s="15" t="s">
        <v>54</v>
      </c>
      <c r="B44" s="16"/>
      <c r="C44" s="82"/>
      <c r="H44" s="105">
        <f t="shared" ref="H44" si="5">SUM(I34:I43)</f>
        <v>0</v>
      </c>
      <c r="I44" s="106"/>
    </row>
    <row r="45" spans="1:9" ht="31.5" customHeight="1" thickBot="1" x14ac:dyDescent="0.35">
      <c r="A45" s="84" t="s">
        <v>55</v>
      </c>
      <c r="B45" s="85"/>
      <c r="C45" s="83"/>
      <c r="F45" s="109" t="s">
        <v>128</v>
      </c>
      <c r="G45" s="110"/>
      <c r="H45" s="107"/>
      <c r="I45" s="108"/>
    </row>
    <row r="46" spans="1:9" s="7" customFormat="1" ht="30" customHeight="1" thickBot="1" x14ac:dyDescent="0.35">
      <c r="A46" s="17"/>
      <c r="B46" s="49"/>
      <c r="C46" s="71"/>
      <c r="D46" s="14"/>
      <c r="E46" s="14"/>
      <c r="F46" s="68"/>
      <c r="G46" s="69"/>
      <c r="H46" s="72"/>
      <c r="I46" s="73"/>
    </row>
    <row r="47" spans="1:9" s="7" customFormat="1" ht="53.4" customHeight="1" thickBot="1" x14ac:dyDescent="0.35">
      <c r="A47" s="1" t="s">
        <v>1</v>
      </c>
      <c r="B47" s="2" t="s">
        <v>56</v>
      </c>
      <c r="C47" s="2" t="s">
        <v>0</v>
      </c>
      <c r="D47" s="2" t="s">
        <v>57</v>
      </c>
      <c r="E47" s="2" t="s">
        <v>58</v>
      </c>
      <c r="F47" s="2" t="s">
        <v>60</v>
      </c>
      <c r="G47" s="2" t="s">
        <v>59</v>
      </c>
      <c r="H47" s="2" t="s">
        <v>3</v>
      </c>
      <c r="I47" s="3" t="s">
        <v>2</v>
      </c>
    </row>
    <row r="48" spans="1:9" s="7" customFormat="1" ht="30" customHeight="1" thickBot="1" x14ac:dyDescent="0.35">
      <c r="A48" s="102" t="s">
        <v>75</v>
      </c>
      <c r="B48" s="103"/>
      <c r="C48" s="103"/>
      <c r="D48" s="103"/>
      <c r="E48" s="103"/>
      <c r="F48" s="103"/>
      <c r="G48" s="103"/>
      <c r="H48" s="103"/>
      <c r="I48" s="104"/>
    </row>
    <row r="49" spans="1:9" s="7" customFormat="1" ht="30" customHeight="1" x14ac:dyDescent="0.3">
      <c r="A49" s="5" t="s">
        <v>34</v>
      </c>
      <c r="B49" s="59">
        <v>138179337</v>
      </c>
      <c r="C49" s="61" t="s">
        <v>105</v>
      </c>
      <c r="D49" s="20"/>
      <c r="E49" s="20"/>
      <c r="F49" s="47">
        <v>481</v>
      </c>
      <c r="G49" s="22"/>
      <c r="H49" s="6">
        <f>G49-(G49*C59)</f>
        <v>0</v>
      </c>
      <c r="I49" s="6">
        <f>IF(H49="","",H49*F49)</f>
        <v>0</v>
      </c>
    </row>
    <row r="50" spans="1:9" s="7" customFormat="1" ht="30" customHeight="1" x14ac:dyDescent="0.3">
      <c r="A50" s="8" t="s">
        <v>35</v>
      </c>
      <c r="B50" s="60">
        <v>138307265</v>
      </c>
      <c r="C50" s="62" t="s">
        <v>106</v>
      </c>
      <c r="D50" s="20"/>
      <c r="E50" s="20"/>
      <c r="F50" s="48">
        <v>422</v>
      </c>
      <c r="G50" s="22"/>
      <c r="H50" s="6">
        <f>G50-(G50*C59)</f>
        <v>0</v>
      </c>
      <c r="I50" s="6">
        <f t="shared" ref="I50:I58" si="6">IF(H50="","",H50*F50)</f>
        <v>0</v>
      </c>
    </row>
    <row r="51" spans="1:9" s="7" customFormat="1" ht="30" customHeight="1" x14ac:dyDescent="0.3">
      <c r="A51" s="8" t="s">
        <v>36</v>
      </c>
      <c r="B51" s="60">
        <v>138953265</v>
      </c>
      <c r="C51" s="62" t="s">
        <v>107</v>
      </c>
      <c r="D51" s="20"/>
      <c r="E51" s="20"/>
      <c r="F51" s="48">
        <v>345</v>
      </c>
      <c r="G51" s="22"/>
      <c r="H51" s="6">
        <f>G51-(G51*C59)</f>
        <v>0</v>
      </c>
      <c r="I51" s="6">
        <f t="shared" si="6"/>
        <v>0</v>
      </c>
    </row>
    <row r="52" spans="1:9" s="7" customFormat="1" ht="30" customHeight="1" x14ac:dyDescent="0.3">
      <c r="A52" s="8" t="s">
        <v>37</v>
      </c>
      <c r="B52" s="60">
        <v>756256420</v>
      </c>
      <c r="C52" s="62" t="s">
        <v>108</v>
      </c>
      <c r="D52" s="20"/>
      <c r="E52" s="20"/>
      <c r="F52" s="48">
        <v>333</v>
      </c>
      <c r="G52" s="22"/>
      <c r="H52" s="6">
        <f>G52-(G52*C59)</f>
        <v>0</v>
      </c>
      <c r="I52" s="6">
        <f t="shared" si="6"/>
        <v>0</v>
      </c>
    </row>
    <row r="53" spans="1:9" s="7" customFormat="1" ht="30" customHeight="1" x14ac:dyDescent="0.3">
      <c r="A53" s="8" t="s">
        <v>38</v>
      </c>
      <c r="B53" s="60">
        <v>138953337</v>
      </c>
      <c r="C53" s="62" t="s">
        <v>109</v>
      </c>
      <c r="D53" s="20"/>
      <c r="E53" s="20"/>
      <c r="F53" s="48">
        <v>262</v>
      </c>
      <c r="G53" s="22"/>
      <c r="H53" s="6">
        <f>G53-(G53*C59)</f>
        <v>0</v>
      </c>
      <c r="I53" s="6">
        <f t="shared" si="6"/>
        <v>0</v>
      </c>
    </row>
    <row r="54" spans="1:9" s="7" customFormat="1" ht="30" customHeight="1" x14ac:dyDescent="0.3">
      <c r="A54" s="8" t="s">
        <v>39</v>
      </c>
      <c r="B54" s="60">
        <v>138577337</v>
      </c>
      <c r="C54" s="62" t="s">
        <v>110</v>
      </c>
      <c r="D54" s="20"/>
      <c r="E54" s="20"/>
      <c r="F54" s="48">
        <v>219</v>
      </c>
      <c r="G54" s="22"/>
      <c r="H54" s="6">
        <f>G54-(G54*C59)</f>
        <v>0</v>
      </c>
      <c r="I54" s="6">
        <f t="shared" si="6"/>
        <v>0</v>
      </c>
    </row>
    <row r="55" spans="1:9" s="7" customFormat="1" ht="30" customHeight="1" x14ac:dyDescent="0.3">
      <c r="A55" s="8" t="s">
        <v>40</v>
      </c>
      <c r="B55" s="60">
        <v>756938265</v>
      </c>
      <c r="C55" s="62" t="s">
        <v>111</v>
      </c>
      <c r="D55" s="20"/>
      <c r="E55" s="20"/>
      <c r="F55" s="48">
        <v>150</v>
      </c>
      <c r="G55" s="22"/>
      <c r="H55" s="6">
        <f>G55-(G55*C59)</f>
        <v>0</v>
      </c>
      <c r="I55" s="6">
        <f t="shared" si="6"/>
        <v>0</v>
      </c>
    </row>
    <row r="56" spans="1:9" s="7" customFormat="1" ht="30" customHeight="1" x14ac:dyDescent="0.3">
      <c r="A56" s="8" t="s">
        <v>41</v>
      </c>
      <c r="B56" s="60">
        <v>138803185</v>
      </c>
      <c r="C56" s="62" t="s">
        <v>112</v>
      </c>
      <c r="D56" s="20"/>
      <c r="E56" s="20"/>
      <c r="F56" s="48">
        <v>139</v>
      </c>
      <c r="G56" s="22"/>
      <c r="H56" s="6">
        <f>G56-(G56*C59)</f>
        <v>0</v>
      </c>
      <c r="I56" s="6">
        <f t="shared" si="6"/>
        <v>0</v>
      </c>
    </row>
    <row r="57" spans="1:9" s="7" customFormat="1" ht="30" customHeight="1" x14ac:dyDescent="0.3">
      <c r="A57" s="43" t="s">
        <v>42</v>
      </c>
      <c r="B57" s="60">
        <v>138802101</v>
      </c>
      <c r="C57" s="62" t="s">
        <v>113</v>
      </c>
      <c r="D57" s="44"/>
      <c r="E57" s="44"/>
      <c r="F57" s="48">
        <v>117</v>
      </c>
      <c r="G57" s="45"/>
      <c r="H57" s="46">
        <f>G57-(G57*C59)</f>
        <v>0</v>
      </c>
      <c r="I57" s="46">
        <f t="shared" si="6"/>
        <v>0</v>
      </c>
    </row>
    <row r="58" spans="1:9" ht="30" customHeight="1" x14ac:dyDescent="0.3">
      <c r="A58" s="8" t="s">
        <v>43</v>
      </c>
      <c r="B58" s="48">
        <v>756246567</v>
      </c>
      <c r="C58" s="54" t="s">
        <v>114</v>
      </c>
      <c r="D58" s="21"/>
      <c r="E58" s="21"/>
      <c r="F58" s="48">
        <v>99</v>
      </c>
      <c r="G58" s="52"/>
      <c r="H58" s="23">
        <f>G58-(G58*C59)</f>
        <v>0</v>
      </c>
      <c r="I58" s="23">
        <f t="shared" si="6"/>
        <v>0</v>
      </c>
    </row>
    <row r="59" spans="1:9" ht="31.5" customHeight="1" thickBot="1" x14ac:dyDescent="0.35">
      <c r="A59" s="15" t="s">
        <v>54</v>
      </c>
      <c r="B59" s="16"/>
      <c r="C59" s="82"/>
      <c r="H59" s="105">
        <f t="shared" ref="H59" si="7">SUM(I49:I58)</f>
        <v>0</v>
      </c>
      <c r="I59" s="106"/>
    </row>
    <row r="60" spans="1:9" ht="31.5" customHeight="1" thickBot="1" x14ac:dyDescent="0.35">
      <c r="A60" s="84" t="s">
        <v>55</v>
      </c>
      <c r="B60" s="85"/>
      <c r="C60" s="83"/>
      <c r="F60" s="109" t="s">
        <v>129</v>
      </c>
      <c r="G60" s="110"/>
      <c r="H60" s="107"/>
      <c r="I60" s="108"/>
    </row>
    <row r="61" spans="1:9" s="7" customFormat="1" ht="30" customHeight="1" thickBot="1" x14ac:dyDescent="0.35">
      <c r="A61" s="17"/>
      <c r="B61" s="49"/>
      <c r="C61" s="71"/>
      <c r="D61" s="14"/>
      <c r="E61" s="14"/>
      <c r="F61" s="68"/>
      <c r="G61" s="69"/>
      <c r="H61" s="72"/>
      <c r="I61" s="73"/>
    </row>
    <row r="62" spans="1:9" s="7" customFormat="1" ht="53.4" customHeight="1" thickBot="1" x14ac:dyDescent="0.35">
      <c r="A62" s="1" t="s">
        <v>1</v>
      </c>
      <c r="B62" s="2" t="s">
        <v>56</v>
      </c>
      <c r="C62" s="2" t="s">
        <v>0</v>
      </c>
      <c r="D62" s="2" t="s">
        <v>57</v>
      </c>
      <c r="E62" s="2" t="s">
        <v>58</v>
      </c>
      <c r="F62" s="2" t="s">
        <v>60</v>
      </c>
      <c r="G62" s="2" t="s">
        <v>59</v>
      </c>
      <c r="H62" s="2" t="s">
        <v>3</v>
      </c>
      <c r="I62" s="3" t="s">
        <v>2</v>
      </c>
    </row>
    <row r="63" spans="1:9" s="7" customFormat="1" ht="30" customHeight="1" thickBot="1" x14ac:dyDescent="0.35">
      <c r="A63" s="102" t="s">
        <v>76</v>
      </c>
      <c r="B63" s="103"/>
      <c r="C63" s="103"/>
      <c r="D63" s="103"/>
      <c r="E63" s="103"/>
      <c r="F63" s="103"/>
      <c r="G63" s="103"/>
      <c r="H63" s="103"/>
      <c r="I63" s="104"/>
    </row>
    <row r="64" spans="1:9" s="7" customFormat="1" ht="30" customHeight="1" x14ac:dyDescent="0.3">
      <c r="A64" s="5" t="s">
        <v>44</v>
      </c>
      <c r="B64" s="47">
        <v>139172205</v>
      </c>
      <c r="C64" s="53" t="s">
        <v>115</v>
      </c>
      <c r="D64" s="20"/>
      <c r="E64" s="20"/>
      <c r="F64" s="47">
        <v>292</v>
      </c>
      <c r="G64" s="22"/>
      <c r="H64" s="6">
        <f>G64-(G64*C74)</f>
        <v>0</v>
      </c>
      <c r="I64" s="6">
        <f>IF(H64="","",H64*F64)</f>
        <v>0</v>
      </c>
    </row>
    <row r="65" spans="1:9" s="7" customFormat="1" ht="30" customHeight="1" x14ac:dyDescent="0.3">
      <c r="A65" s="8" t="s">
        <v>45</v>
      </c>
      <c r="B65" s="48">
        <v>139418205</v>
      </c>
      <c r="C65" s="54" t="s">
        <v>116</v>
      </c>
      <c r="D65" s="20"/>
      <c r="E65" s="20"/>
      <c r="F65" s="48">
        <v>290</v>
      </c>
      <c r="G65" s="22"/>
      <c r="H65" s="6">
        <f>G65-(G65*C74)</f>
        <v>0</v>
      </c>
      <c r="I65" s="6">
        <f t="shared" ref="I65:I73" si="8">IF(H65="","",H65*F65)</f>
        <v>0</v>
      </c>
    </row>
    <row r="66" spans="1:9" s="7" customFormat="1" ht="30" customHeight="1" x14ac:dyDescent="0.3">
      <c r="A66" s="8" t="s">
        <v>46</v>
      </c>
      <c r="B66" s="48">
        <v>139177080</v>
      </c>
      <c r="C66" s="54" t="s">
        <v>117</v>
      </c>
      <c r="D66" s="21"/>
      <c r="E66" s="21"/>
      <c r="F66" s="48">
        <v>86</v>
      </c>
      <c r="G66" s="22"/>
      <c r="H66" s="6">
        <f>G66-(G66*C74)</f>
        <v>0</v>
      </c>
      <c r="I66" s="6">
        <f t="shared" si="8"/>
        <v>0</v>
      </c>
    </row>
    <row r="67" spans="1:9" s="7" customFormat="1" ht="30" customHeight="1" x14ac:dyDescent="0.3">
      <c r="A67" s="8" t="s">
        <v>47</v>
      </c>
      <c r="B67" s="48">
        <v>139172053</v>
      </c>
      <c r="C67" s="54" t="s">
        <v>118</v>
      </c>
      <c r="D67" s="20"/>
      <c r="E67" s="20"/>
      <c r="F67" s="48">
        <v>63</v>
      </c>
      <c r="G67" s="22"/>
      <c r="H67" s="6">
        <f>G67-(G67*C74)</f>
        <v>0</v>
      </c>
      <c r="I67" s="6">
        <f t="shared" si="8"/>
        <v>0</v>
      </c>
    </row>
    <row r="68" spans="1:9" s="7" customFormat="1" ht="30" customHeight="1" x14ac:dyDescent="0.3">
      <c r="A68" s="8" t="s">
        <v>48</v>
      </c>
      <c r="B68" s="48">
        <v>139913205</v>
      </c>
      <c r="C68" s="54" t="s">
        <v>119</v>
      </c>
      <c r="D68" s="20"/>
      <c r="E68" s="20"/>
      <c r="F68" s="48">
        <v>51</v>
      </c>
      <c r="G68" s="22"/>
      <c r="H68" s="6">
        <f>G68-(G68*C74)</f>
        <v>0</v>
      </c>
      <c r="I68" s="6">
        <f t="shared" si="8"/>
        <v>0</v>
      </c>
    </row>
    <row r="69" spans="1:9" s="7" customFormat="1" ht="30" customHeight="1" x14ac:dyDescent="0.3">
      <c r="A69" s="8" t="s">
        <v>49</v>
      </c>
      <c r="B69" s="48">
        <v>139418053</v>
      </c>
      <c r="C69" s="54" t="s">
        <v>120</v>
      </c>
      <c r="D69" s="20"/>
      <c r="E69" s="20"/>
      <c r="F69" s="48">
        <v>33</v>
      </c>
      <c r="G69" s="22"/>
      <c r="H69" s="6">
        <f>G69-(G69*C74)</f>
        <v>0</v>
      </c>
      <c r="I69" s="6">
        <f t="shared" si="8"/>
        <v>0</v>
      </c>
    </row>
    <row r="70" spans="1:9" s="7" customFormat="1" ht="30" customHeight="1" x14ac:dyDescent="0.3">
      <c r="A70" s="8" t="s">
        <v>50</v>
      </c>
      <c r="B70" s="48">
        <v>139172907</v>
      </c>
      <c r="C70" s="54" t="s">
        <v>121</v>
      </c>
      <c r="D70" s="20"/>
      <c r="E70" s="20"/>
      <c r="F70" s="48">
        <v>23</v>
      </c>
      <c r="G70" s="22"/>
      <c r="H70" s="6">
        <f>G70-(G70*C74)</f>
        <v>0</v>
      </c>
      <c r="I70" s="6">
        <f t="shared" si="8"/>
        <v>0</v>
      </c>
    </row>
    <row r="71" spans="1:9" s="7" customFormat="1" ht="30" customHeight="1" x14ac:dyDescent="0.3">
      <c r="A71" s="8" t="s">
        <v>51</v>
      </c>
      <c r="B71" s="48">
        <v>139080304</v>
      </c>
      <c r="C71" s="54" t="s">
        <v>122</v>
      </c>
      <c r="D71" s="20"/>
      <c r="E71" s="20"/>
      <c r="F71" s="48">
        <v>18</v>
      </c>
      <c r="G71" s="22"/>
      <c r="H71" s="6">
        <f>G71-(G71*C74)</f>
        <v>0</v>
      </c>
      <c r="I71" s="6">
        <f t="shared" si="8"/>
        <v>0</v>
      </c>
    </row>
    <row r="72" spans="1:9" s="7" customFormat="1" ht="30" customHeight="1" x14ac:dyDescent="0.3">
      <c r="A72" s="8" t="s">
        <v>52</v>
      </c>
      <c r="B72" s="48">
        <v>139229099</v>
      </c>
      <c r="C72" s="54" t="s">
        <v>123</v>
      </c>
      <c r="D72" s="20"/>
      <c r="E72" s="20"/>
      <c r="F72" s="48">
        <v>15</v>
      </c>
      <c r="G72" s="22"/>
      <c r="H72" s="46">
        <f>G72-(G72*C74)</f>
        <v>0</v>
      </c>
      <c r="I72" s="46">
        <f t="shared" si="8"/>
        <v>0</v>
      </c>
    </row>
    <row r="73" spans="1:9" ht="30" customHeight="1" x14ac:dyDescent="0.3">
      <c r="A73" s="8" t="s">
        <v>53</v>
      </c>
      <c r="B73" s="48">
        <v>139177907</v>
      </c>
      <c r="C73" s="54" t="s">
        <v>124</v>
      </c>
      <c r="D73" s="21"/>
      <c r="E73" s="21"/>
      <c r="F73" s="48">
        <v>14</v>
      </c>
      <c r="G73" s="52"/>
      <c r="H73" s="23">
        <f>G73-(G73*C74)</f>
        <v>0</v>
      </c>
      <c r="I73" s="23">
        <f t="shared" si="8"/>
        <v>0</v>
      </c>
    </row>
    <row r="74" spans="1:9" ht="31.5" customHeight="1" thickBot="1" x14ac:dyDescent="0.35">
      <c r="A74" s="15" t="s">
        <v>54</v>
      </c>
      <c r="B74" s="16"/>
      <c r="C74" s="82"/>
      <c r="H74" s="111">
        <f t="shared" ref="H74" si="9">SUM(I64:I73)</f>
        <v>0</v>
      </c>
      <c r="I74" s="112"/>
    </row>
    <row r="75" spans="1:9" ht="31.5" customHeight="1" thickBot="1" x14ac:dyDescent="0.35">
      <c r="A75" s="84" t="s">
        <v>55</v>
      </c>
      <c r="B75" s="85"/>
      <c r="C75" s="83"/>
      <c r="F75" s="113" t="s">
        <v>130</v>
      </c>
      <c r="G75" s="114"/>
      <c r="H75" s="107"/>
      <c r="I75" s="108"/>
    </row>
    <row r="76" spans="1:9" ht="19.8" customHeight="1" thickBot="1" x14ac:dyDescent="0.35">
      <c r="A76" s="17"/>
      <c r="B76" s="49"/>
      <c r="C76" s="63"/>
      <c r="F76" s="68"/>
      <c r="G76" s="69"/>
      <c r="H76" s="50"/>
      <c r="I76" s="58"/>
    </row>
    <row r="77" spans="1:9" s="7" customFormat="1" ht="41.4" customHeight="1" thickBot="1" x14ac:dyDescent="0.35">
      <c r="A77" s="9"/>
      <c r="B77" s="9"/>
      <c r="C77" s="79" t="s">
        <v>131</v>
      </c>
      <c r="D77" s="80"/>
      <c r="E77" s="80"/>
      <c r="F77" s="80"/>
      <c r="G77" s="81"/>
      <c r="H77" s="77">
        <f>H75+H59+H44+H29+H14</f>
        <v>0</v>
      </c>
      <c r="I77" s="78"/>
    </row>
    <row r="78" spans="1:9" s="7" customFormat="1" ht="21" customHeight="1" x14ac:dyDescent="0.3">
      <c r="A78" s="9"/>
      <c r="B78" s="9"/>
      <c r="C78" s="10"/>
      <c r="D78" s="11"/>
      <c r="E78" s="64"/>
      <c r="F78" s="64"/>
      <c r="G78" s="65"/>
      <c r="H78" s="66"/>
      <c r="I78" s="67"/>
    </row>
    <row r="79" spans="1:9" ht="25.5" customHeight="1" x14ac:dyDescent="0.3">
      <c r="A79" s="95" t="s">
        <v>70</v>
      </c>
      <c r="B79" s="96"/>
      <c r="C79" s="96"/>
      <c r="D79" s="96"/>
      <c r="E79" s="96"/>
      <c r="F79" s="96"/>
      <c r="G79" s="96"/>
      <c r="H79" s="96"/>
      <c r="I79" s="96"/>
    </row>
    <row r="80" spans="1:9" ht="13.8" customHeight="1" x14ac:dyDescent="0.3">
      <c r="A80" s="18"/>
      <c r="B80" s="19"/>
      <c r="C80" s="19"/>
      <c r="D80" s="19"/>
      <c r="E80" s="19"/>
      <c r="F80" s="19"/>
      <c r="G80" s="19"/>
      <c r="H80" s="19"/>
      <c r="I80" s="19"/>
    </row>
    <row r="81" spans="1:9" x14ac:dyDescent="0.3">
      <c r="A81" s="19" t="s">
        <v>71</v>
      </c>
    </row>
    <row r="82" spans="1:9" ht="45.75" customHeight="1" thickBot="1" x14ac:dyDescent="0.35"/>
    <row r="83" spans="1:9" s="13" customFormat="1" ht="64.5" customHeight="1" thickBot="1" x14ac:dyDescent="0.35">
      <c r="A83" s="86" t="s">
        <v>132</v>
      </c>
      <c r="B83" s="87"/>
      <c r="C83" s="87"/>
      <c r="D83" s="88"/>
      <c r="E83" s="14"/>
      <c r="F83" s="12"/>
      <c r="G83" s="14"/>
      <c r="H83" s="14"/>
      <c r="I83" s="14"/>
    </row>
    <row r="84" spans="1:9" ht="46.2" customHeight="1" thickBot="1" x14ac:dyDescent="0.35">
      <c r="A84" s="25" t="s">
        <v>64</v>
      </c>
      <c r="B84" s="26" t="s">
        <v>66</v>
      </c>
      <c r="C84" s="26" t="s">
        <v>68</v>
      </c>
      <c r="D84" s="27" t="s">
        <v>67</v>
      </c>
      <c r="E84" s="13"/>
      <c r="F84" s="24"/>
      <c r="G84" s="13"/>
      <c r="H84" s="13"/>
      <c r="I84" s="13"/>
    </row>
    <row r="85" spans="1:9" ht="30" customHeight="1" x14ac:dyDescent="0.3">
      <c r="A85" s="29" t="s">
        <v>61</v>
      </c>
      <c r="B85" s="31">
        <v>1000</v>
      </c>
      <c r="C85" s="41"/>
      <c r="D85" s="38" t="str">
        <f>IF(C85="","",B85*C85)</f>
        <v/>
      </c>
      <c r="F85" s="14"/>
    </row>
    <row r="86" spans="1:9" ht="30" customHeight="1" x14ac:dyDescent="0.3">
      <c r="A86" s="28" t="s">
        <v>62</v>
      </c>
      <c r="B86" s="32">
        <v>1000</v>
      </c>
      <c r="C86" s="42"/>
      <c r="D86" s="39" t="str">
        <f t="shared" ref="D86:D88" si="10">IF(C86="","",B86*C86)</f>
        <v/>
      </c>
    </row>
    <row r="87" spans="1:9" ht="30" customHeight="1" x14ac:dyDescent="0.3">
      <c r="A87" s="28" t="s">
        <v>69</v>
      </c>
      <c r="B87" s="32">
        <v>1000</v>
      </c>
      <c r="C87" s="42"/>
      <c r="D87" s="39" t="str">
        <f t="shared" si="10"/>
        <v/>
      </c>
    </row>
    <row r="88" spans="1:9" ht="63.75" customHeight="1" thickBot="1" x14ac:dyDescent="0.35">
      <c r="A88" s="28" t="s">
        <v>65</v>
      </c>
      <c r="B88" s="32">
        <v>1000</v>
      </c>
      <c r="C88" s="42"/>
      <c r="D88" s="40" t="str">
        <f t="shared" si="10"/>
        <v/>
      </c>
    </row>
    <row r="89" spans="1:9" ht="42.6" thickBot="1" x14ac:dyDescent="0.35">
      <c r="A89" s="30"/>
      <c r="B89" s="30"/>
      <c r="C89" s="37" t="s">
        <v>135</v>
      </c>
      <c r="D89" s="33">
        <f>SUM(D85:D88)</f>
        <v>0</v>
      </c>
    </row>
    <row r="90" spans="1:9" ht="15" thickBot="1" x14ac:dyDescent="0.35"/>
    <row r="91" spans="1:9" s="13" customFormat="1" ht="64.5" customHeight="1" thickBot="1" x14ac:dyDescent="0.35">
      <c r="A91" s="86" t="s">
        <v>133</v>
      </c>
      <c r="B91" s="87"/>
      <c r="C91" s="87"/>
      <c r="D91" s="88"/>
      <c r="E91" s="14"/>
      <c r="F91" s="12"/>
      <c r="G91" s="14"/>
      <c r="H91" s="14"/>
      <c r="I91" s="14"/>
    </row>
    <row r="92" spans="1:9" ht="46.2" customHeight="1" thickBot="1" x14ac:dyDescent="0.35">
      <c r="A92" s="25" t="s">
        <v>64</v>
      </c>
      <c r="B92" s="26" t="s">
        <v>66</v>
      </c>
      <c r="C92" s="26" t="s">
        <v>68</v>
      </c>
      <c r="D92" s="27" t="s">
        <v>67</v>
      </c>
      <c r="E92" s="13"/>
      <c r="F92" s="24"/>
      <c r="G92" s="13"/>
      <c r="H92" s="13"/>
      <c r="I92" s="13"/>
    </row>
    <row r="93" spans="1:9" ht="30" customHeight="1" x14ac:dyDescent="0.3">
      <c r="A93" s="29" t="s">
        <v>61</v>
      </c>
      <c r="B93" s="31">
        <v>1000</v>
      </c>
      <c r="C93" s="41"/>
      <c r="D93" s="38" t="str">
        <f>IF(C93="","",B93*C93)</f>
        <v/>
      </c>
      <c r="F93" s="14"/>
    </row>
    <row r="94" spans="1:9" ht="30" customHeight="1" x14ac:dyDescent="0.3">
      <c r="A94" s="28" t="s">
        <v>62</v>
      </c>
      <c r="B94" s="32">
        <v>1000</v>
      </c>
      <c r="C94" s="42"/>
      <c r="D94" s="39" t="str">
        <f t="shared" ref="D94:D96" si="11">IF(C94="","",B94*C94)</f>
        <v/>
      </c>
    </row>
    <row r="95" spans="1:9" ht="30" customHeight="1" x14ac:dyDescent="0.3">
      <c r="A95" s="28" t="s">
        <v>69</v>
      </c>
      <c r="B95" s="32">
        <v>1000</v>
      </c>
      <c r="C95" s="42"/>
      <c r="D95" s="39" t="str">
        <f t="shared" si="11"/>
        <v/>
      </c>
    </row>
    <row r="96" spans="1:9" ht="63.75" customHeight="1" thickBot="1" x14ac:dyDescent="0.35">
      <c r="A96" s="28" t="s">
        <v>65</v>
      </c>
      <c r="B96" s="32">
        <v>1000</v>
      </c>
      <c r="C96" s="42"/>
      <c r="D96" s="40" t="str">
        <f t="shared" si="11"/>
        <v/>
      </c>
    </row>
    <row r="97" spans="1:9" ht="42.6" thickBot="1" x14ac:dyDescent="0.35">
      <c r="A97" s="30"/>
      <c r="B97" s="30"/>
      <c r="C97" s="37" t="s">
        <v>136</v>
      </c>
      <c r="D97" s="33">
        <f>SUM(D93:D96)</f>
        <v>0</v>
      </c>
    </row>
    <row r="98" spans="1:9" ht="15" thickBot="1" x14ac:dyDescent="0.35"/>
    <row r="99" spans="1:9" s="13" customFormat="1" ht="64.5" customHeight="1" thickBot="1" x14ac:dyDescent="0.35">
      <c r="A99" s="97" t="s">
        <v>134</v>
      </c>
      <c r="B99" s="98"/>
      <c r="C99" s="98"/>
      <c r="D99" s="99"/>
      <c r="E99" s="14"/>
      <c r="F99" s="12"/>
      <c r="G99" s="14"/>
      <c r="H99" s="14"/>
      <c r="I99" s="14"/>
    </row>
    <row r="100" spans="1:9" ht="46.2" customHeight="1" thickBot="1" x14ac:dyDescent="0.35">
      <c r="A100" s="25" t="s">
        <v>64</v>
      </c>
      <c r="B100" s="26" t="s">
        <v>66</v>
      </c>
      <c r="C100" s="26" t="s">
        <v>68</v>
      </c>
      <c r="D100" s="27" t="s">
        <v>67</v>
      </c>
      <c r="E100" s="13"/>
      <c r="F100" s="24"/>
      <c r="G100" s="13"/>
      <c r="H100" s="13"/>
      <c r="I100" s="13"/>
    </row>
    <row r="101" spans="1:9" ht="30" customHeight="1" x14ac:dyDescent="0.3">
      <c r="A101" s="29" t="s">
        <v>61</v>
      </c>
      <c r="B101" s="31">
        <v>1000</v>
      </c>
      <c r="C101" s="41"/>
      <c r="D101" s="38" t="str">
        <f>IF(C101="","",B101*C101)</f>
        <v/>
      </c>
      <c r="F101" s="14"/>
    </row>
    <row r="102" spans="1:9" ht="30" customHeight="1" x14ac:dyDescent="0.3">
      <c r="A102" s="28" t="s">
        <v>62</v>
      </c>
      <c r="B102" s="32">
        <v>1000</v>
      </c>
      <c r="C102" s="42"/>
      <c r="D102" s="39" t="str">
        <f t="shared" ref="D102:D104" si="12">IF(C102="","",B102*C102)</f>
        <v/>
      </c>
    </row>
    <row r="103" spans="1:9" ht="30" customHeight="1" x14ac:dyDescent="0.3">
      <c r="A103" s="28" t="s">
        <v>69</v>
      </c>
      <c r="B103" s="32">
        <v>1000</v>
      </c>
      <c r="C103" s="42"/>
      <c r="D103" s="39" t="str">
        <f t="shared" si="12"/>
        <v/>
      </c>
    </row>
    <row r="104" spans="1:9" ht="63.75" customHeight="1" thickBot="1" x14ac:dyDescent="0.35">
      <c r="A104" s="28" t="s">
        <v>65</v>
      </c>
      <c r="B104" s="32">
        <v>1000</v>
      </c>
      <c r="C104" s="42"/>
      <c r="D104" s="40" t="str">
        <f t="shared" si="12"/>
        <v/>
      </c>
    </row>
    <row r="105" spans="1:9" ht="42.6" thickBot="1" x14ac:dyDescent="0.35">
      <c r="A105" s="30"/>
      <c r="B105" s="30"/>
      <c r="C105" s="37" t="s">
        <v>137</v>
      </c>
      <c r="D105" s="33">
        <f>SUM(D101:D104)</f>
        <v>0</v>
      </c>
    </row>
    <row r="106" spans="1:9" ht="21.6" thickBot="1" x14ac:dyDescent="0.35">
      <c r="A106" s="30"/>
      <c r="B106" s="30"/>
      <c r="C106" s="37"/>
      <c r="D106" s="70"/>
    </row>
    <row r="107" spans="1:9" ht="39" customHeight="1" thickBot="1" x14ac:dyDescent="0.35">
      <c r="A107" s="100" t="s">
        <v>138</v>
      </c>
      <c r="B107" s="101"/>
      <c r="C107" s="101"/>
      <c r="D107" s="33">
        <f>D105+D97+D89</f>
        <v>0</v>
      </c>
    </row>
    <row r="108" spans="1:9" ht="39" customHeight="1" thickBot="1" x14ac:dyDescent="0.35"/>
    <row r="109" spans="1:9" ht="39" customHeight="1" x14ac:dyDescent="0.3">
      <c r="A109" s="89" t="s">
        <v>63</v>
      </c>
      <c r="B109" s="90"/>
      <c r="C109" s="90"/>
      <c r="D109" s="34">
        <f>H77</f>
        <v>0</v>
      </c>
      <c r="F109" s="14"/>
    </row>
    <row r="110" spans="1:9" ht="39" customHeight="1" thickBot="1" x14ac:dyDescent="0.35">
      <c r="A110" s="91" t="s">
        <v>139</v>
      </c>
      <c r="B110" s="92"/>
      <c r="C110" s="92"/>
      <c r="D110" s="35">
        <f>D107</f>
        <v>0</v>
      </c>
      <c r="F110" s="14"/>
    </row>
    <row r="111" spans="1:9" ht="24" thickBot="1" x14ac:dyDescent="0.35">
      <c r="A111" s="93" t="s">
        <v>140</v>
      </c>
      <c r="B111" s="94"/>
      <c r="C111" s="94"/>
      <c r="D111" s="36">
        <f>SUM(D109:D110)</f>
        <v>0</v>
      </c>
      <c r="F111" s="14"/>
    </row>
  </sheetData>
  <sheetProtection password="9887" sheet="1" objects="1" scenarios="1"/>
  <protectedRanges>
    <protectedRange sqref="B64:B73" name="URLT"/>
    <protectedRange sqref="C64:C73" name="URLT_1"/>
    <protectedRange sqref="F64:F73" name="URLT_2"/>
  </protectedRanges>
  <mergeCells count="36">
    <mergeCell ref="F45:G45"/>
    <mergeCell ref="H59:I60"/>
    <mergeCell ref="F60:G60"/>
    <mergeCell ref="H74:I75"/>
    <mergeCell ref="F75:G75"/>
    <mergeCell ref="A63:I63"/>
    <mergeCell ref="C59:C60"/>
    <mergeCell ref="A60:B60"/>
    <mergeCell ref="A1:I1"/>
    <mergeCell ref="A3:I3"/>
    <mergeCell ref="A18:I18"/>
    <mergeCell ref="A33:I33"/>
    <mergeCell ref="A48:I48"/>
    <mergeCell ref="C14:C15"/>
    <mergeCell ref="A15:B15"/>
    <mergeCell ref="C29:C30"/>
    <mergeCell ref="A30:B30"/>
    <mergeCell ref="C44:C45"/>
    <mergeCell ref="A45:B45"/>
    <mergeCell ref="H14:I15"/>
    <mergeCell ref="F15:G15"/>
    <mergeCell ref="H29:I30"/>
    <mergeCell ref="F30:G30"/>
    <mergeCell ref="H44:I45"/>
    <mergeCell ref="A109:C109"/>
    <mergeCell ref="A110:C110"/>
    <mergeCell ref="A111:C111"/>
    <mergeCell ref="A79:I79"/>
    <mergeCell ref="A91:D91"/>
    <mergeCell ref="A99:D99"/>
    <mergeCell ref="A107:C107"/>
    <mergeCell ref="H77:I77"/>
    <mergeCell ref="C77:G77"/>
    <mergeCell ref="C74:C75"/>
    <mergeCell ref="A75:B75"/>
    <mergeCell ref="A83:D83"/>
  </mergeCells>
  <pageMargins left="0.7" right="0.7" top="0.75" bottom="0.75" header="0.3" footer="0.3"/>
  <pageSetup paperSize="3" orientation="landscape" r:id="rId1"/>
  <headerFooter>
    <oddHeader xml:space="preserve">&amp;C&amp;"-,Bold"&amp;14 NTIRES13A:   New Tires and Tubes
Pricing Pages
</oddHeader>
  </headerFooter>
  <rowBreaks count="5" manualBreakCount="5">
    <brk id="16" max="16383" man="1"/>
    <brk id="31" max="16383" man="1"/>
    <brk id="46" max="16383" man="1"/>
    <brk id="61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WV Department of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Meadows</dc:creator>
  <cp:lastModifiedBy>Cottrill, Lu A</cp:lastModifiedBy>
  <cp:lastPrinted>2013-04-11T18:37:19Z</cp:lastPrinted>
  <dcterms:created xsi:type="dcterms:W3CDTF">2013-03-18T13:35:39Z</dcterms:created>
  <dcterms:modified xsi:type="dcterms:W3CDTF">2013-05-08T18:23:14Z</dcterms:modified>
</cp:coreProperties>
</file>