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8460" windowHeight="6030" activeTab="0"/>
  </bookViews>
  <sheets>
    <sheet name="Sheet1" sheetId="1" r:id="rId1"/>
    <sheet name="Sheet2" sheetId="2" state="hidden" r:id="rId2"/>
    <sheet name="Sheet3" sheetId="3" state="hidden" r:id="rId3"/>
  </sheets>
  <definedNames>
    <definedName name="_xlnm.Print_Area" localSheetId="0">'Sheet1'!$A$1:$T$155</definedName>
    <definedName name="_xlnm.Print_Titles" localSheetId="0">'Sheet1'!$1:$6</definedName>
  </definedNames>
  <calcPr fullCalcOnLoad="1"/>
</workbook>
</file>

<file path=xl/sharedStrings.xml><?xml version="1.0" encoding="utf-8"?>
<sst xmlns="http://schemas.openxmlformats.org/spreadsheetml/2006/main" count="434" uniqueCount="267">
  <si>
    <t>Description</t>
  </si>
  <si>
    <t>Pre-measured floor cleaner - neutral PH.</t>
  </si>
  <si>
    <t>Kitchen Scouring Pad Nylon 6"x9"</t>
  </si>
  <si>
    <t>Cleaner, General All Purpose Dry Cleaner 
non-phosphate fomulated powder product designed to be added to water to perform various cleaning tasks. Product may be used to clean floors, walls, and equipment.</t>
  </si>
  <si>
    <t>Floor cleaner, neutral PH, concentrate, cleaning ability equal to 409 or Fantastic.</t>
  </si>
  <si>
    <t xml:space="preserve">General ammoniated liquid concentrate window
cleaner, which is to be diluted with water to produce a cleaning solution that will not streak or leave a film residue on the surface of the glass.  </t>
  </si>
  <si>
    <t>General non-ammoniated liquid window cleane, which is to be diluted with water to produce a cleaning solution that will not streak or leave a film residue on the surface of the glass.</t>
  </si>
  <si>
    <t>Non-phosphate laundry detergent for washing of clothing in warm water.  Detergent will leave the fabric soft and wll not irritate super sensitive skin.</t>
  </si>
  <si>
    <t>General oil base soap furniture cleaner in a spray pump bottle.  Cleaner, for wooden furniture.  Formulated to clean wooden paneling and furniture.  Use of th soap enhances the appearance of natural wood surfaces. (Equal to Murphy Oil Soap)</t>
  </si>
  <si>
    <t>Spray furniture polish; formulated to remove dust, fingerprints, and light soil from finished surfaces with a light or gentle pressure being applied to a wiping cloth.  Polish shall not leave a residue when wiped from the surface.</t>
  </si>
  <si>
    <t>Lemon Scented Spray furniture polish; formulated to remove dust, fingerprints, and light soil from finished surfaces with a light or gentle pressure being applied to a wiping cloth.  Polish shall not leave a residue when wiped from the surface.</t>
  </si>
  <si>
    <t>22 ounce Windex (or equal) spray bottle</t>
  </si>
  <si>
    <t>Liquid Enzyme Drain Opener
Liquid Bacteria digester and spotter; must be environmentally acceptable, eliminate odor and form a digesting bio-film on drain lines and traps; must be non-pathogenic.</t>
  </si>
  <si>
    <t>Non-Acid Bowl Cleaner (Spartan NABC or equal);
must be safe and effective acid free bathroom cleaner, disinfectant, deodorant, mildew stat, virucide; fungiciddal</t>
  </si>
  <si>
    <t>Scouring pad, nylon with sponge; kitchen cleaning aid</t>
  </si>
  <si>
    <t>Kitchen Scouring Pad Non-Detergent Stainless Steel; (Disco D104A or equal)</t>
  </si>
  <si>
    <t>Chlorinated Scouring Powder (Comet or Equal)  Formulated for the fast removal of stain and soils from non-porous surfaces.  This product is not intended for use on glassware, fiberglass or plastic materials.</t>
  </si>
  <si>
    <t>Kitchen Grill Block Scraper (DISCO GB-12 or equal)</t>
  </si>
  <si>
    <t>Toilet Cleaner 9% Hypochloric Acid Must be formulated for the removal of rust and urine stains from toilet bowls.  Container shall have a directional spout to aid in the application of the cleaner to the surface of the toilet bowl.  Users are to read and comply with all instructions for the safe usage of ths product.</t>
  </si>
  <si>
    <t>Toilet Cleaner 20% Hypochloric Acid  Must be formulated for the removal of rust and urine stains from toilet bowls.  Container shall have a directional spout to aid in the application of the cleaner to th surface of the toilet bowl.  Users are to read and comply with all instructions for the safe usage of this product.</t>
  </si>
  <si>
    <t>Biodegradable Drain Opener Cleaner pre-measured
packet.  Must be non-toxic, formulated to open clogged sink and toilet drains without harm to the user, plastic pipes, and spetic tank systems.  100% biodegradable</t>
  </si>
  <si>
    <t>Drain Opener Caustic Cleaner  
Must be a finely ground aluminum chip or flake formulation (minimum of 1% NAOH; minimum 96% NA2C03), designed to open sinks and toilet drains.  This product is highly cuastic and must be used with caution.  User is to read and comply with all instructions for use.</t>
  </si>
  <si>
    <t>Tub and Tile Cleaner, 1 gallon, non-abrasive 
disinfectant; formulated to remove soap scum and soil from ceramic tile and plastic surfaces without scratching.  Non-aerosol formulation is ready to use.</t>
  </si>
  <si>
    <t xml:space="preserve">Tub and Tile Cleaner Foam Aerosol Spray
must be formulated to remove soap scum and soil from ceramic tile and plastic surfaces without scratching.  
</t>
  </si>
  <si>
    <t>409 Spray and Wipe Cleaner (or equal)</t>
  </si>
  <si>
    <t xml:space="preserve">Urinal Blocks with Para - must eliminate odors at their source; </t>
  </si>
  <si>
    <t xml:space="preserve">Urinal Blocks, non Para - must eliminate odors at their source; </t>
  </si>
  <si>
    <t>Toilet Bowl Blocks with Para - must eliminate odors at their source</t>
  </si>
  <si>
    <t>Toilet Bowl Blocks,  non Para - must eliminate odors at their source</t>
  </si>
  <si>
    <t>Simple Orange
Product must be heavy duty, non-butyl, orange citrus degreaser that removes grease, grime, and tough stains; concentrated product; environmetnally friendly; biodegradable, non toxic, non flammable, non-corrosive, non-abrasive</t>
  </si>
  <si>
    <t>Rinse Free, non ammoniated, emulsifier floor stripper, equal to Cello mop and strip</t>
  </si>
  <si>
    <t>General dry granular phospate all purpose cleaner.  Formulated for the cleaning of all non-porous surfaces such as floors, bathroom fixtures and other hard surfaces.  No rinsing is required after use of the cleaner.</t>
  </si>
  <si>
    <t>Spic and Span (or equal) Disinfecting all-purpose spray and glass cleaner</t>
  </si>
  <si>
    <t>Equal To</t>
  </si>
  <si>
    <t>Rubbermaid #2544</t>
  </si>
  <si>
    <t>Rubbermaid #6145</t>
  </si>
  <si>
    <t>Rubbermaid #6144</t>
  </si>
  <si>
    <t>Refuse container, step-on style, for use in public laboratories,kitchens and hospitals.  Conrtainers to have a smooth easy to clean white finish complete with lid on top, controlled by foot pedal.  (18 gallon)</t>
  </si>
  <si>
    <t>Refuse container, step-on style, for use in public laboratories,kitchens and hospitals.  Conrtainers to have a smooth easy to clean white finish complete with lid on top, controlled by foot pedal.  (12 gallon)</t>
  </si>
  <si>
    <t>Fire resistant, heavy duty plastic wastebaskets with rolled typ edge.  Without cover, will not burn, non-metallic type, UL Clasified Rectangular and round styles.  (40 quart)</t>
  </si>
  <si>
    <t>Wastebasket, fiare resistant, heavy duty plastic; rolled top edge, without cover, will not burn, non-mertallic type, ul classified.  Rectangular and round styles.  (28 Quart)</t>
  </si>
  <si>
    <t>Rubbermaid #2543</t>
  </si>
  <si>
    <t>Rubbermaid 2632/2631</t>
  </si>
  <si>
    <t>Rubbermaid 2655/2654</t>
  </si>
  <si>
    <t>Rubbermaid #2640</t>
  </si>
  <si>
    <t>Conversion dolly with casters for above</t>
  </si>
  <si>
    <t>Square big wheel container; general refuse container with swing back top.  Unit desinged with large wheels for movement of container over curbs and steps.</t>
  </si>
  <si>
    <t>Rubbermaid #3559</t>
  </si>
  <si>
    <t>Water pails; hot dipped in molten zinc after forming; raised bottom, plain galvanized wire gail, heavy stamp riveted or wing ears. (10 quart)</t>
  </si>
  <si>
    <t>Rubbermaid 2963</t>
  </si>
  <si>
    <t>Water Pail; heavy duty plastic with rounded edges and a heavy wire bail.  (10 quart)</t>
  </si>
  <si>
    <t>Rubbermaid #2963</t>
  </si>
  <si>
    <t>Rubbermaid #2614</t>
  </si>
  <si>
    <t>Waste receptacles, self-closing counter balance door closure.  Round tp style; durable cnstruction for indoor or outdoor use.  Factory mutual approved for fire safety.</t>
  </si>
  <si>
    <t>Brush, floor, fine and medium, 14" synthetic fiber</t>
  </si>
  <si>
    <t>Brush, floor, fine and medium, 18" synthetic fiber</t>
  </si>
  <si>
    <t>Weiler #77013</t>
  </si>
  <si>
    <t>Brush, floor, fine and medium, 24" synthetic fiber</t>
  </si>
  <si>
    <t>Weiler #77014</t>
  </si>
  <si>
    <t>Brush, floor, fine and medium, 30" synthetic fiber</t>
  </si>
  <si>
    <t>Flatt #70126</t>
  </si>
  <si>
    <t>Brush, floor, fine and medium, 36" synthetic fiber</t>
  </si>
  <si>
    <t>Marino #BR219SF36</t>
  </si>
  <si>
    <t>Marino #BF219SF14</t>
  </si>
  <si>
    <t>Handle for fine &amp; medium sweeping:  Handle is constructed of clsoe grain species of hardwood with a smooth lacquer finish.  Handle lentth is 0" and has a diameter of 1 1/8".  Sturdy tapered cut threaded end with a 3/4" #5 acme thread to fit the fine and medium brushes.</t>
  </si>
  <si>
    <t>Wieler #75513</t>
  </si>
  <si>
    <t>Specifications for Medium &amp; Rough Sweeping (without handles)</t>
  </si>
  <si>
    <t>Flatt #70200</t>
  </si>
  <si>
    <t>Brush, floor, medium and rough, 24" bassine</t>
  </si>
  <si>
    <t>Flatt #77033</t>
  </si>
  <si>
    <t>Brush, floor, rough, 16" African Shero</t>
  </si>
  <si>
    <t>Flatt #70203</t>
  </si>
  <si>
    <t>Brush, floor, rough, 16" synthetic fiber</t>
  </si>
  <si>
    <t>Flatt #70211</t>
  </si>
  <si>
    <t>flatt #75519</t>
  </si>
  <si>
    <t>Vendors should complete all columns.</t>
  </si>
  <si>
    <t>Handle for rough sweeping must be constructed of close grain species of hardwiid with a smooth lacquer finish.  Handle length is 54" and has a diameter of 1 1/8".  Sturdy tapered end to fit the rugh sweeping floor brush.</t>
  </si>
  <si>
    <t>UNS 2316C</t>
  </si>
  <si>
    <t>UNS 224C</t>
  </si>
  <si>
    <t>UNS 220C</t>
  </si>
  <si>
    <t>UNS 220R</t>
  </si>
  <si>
    <t>UNS 216R</t>
  </si>
  <si>
    <t>UNS 224R</t>
  </si>
  <si>
    <t>Majestic</t>
  </si>
  <si>
    <t>Drackett Easy Pack</t>
  </si>
  <si>
    <t>Winans Valloshire</t>
  </si>
  <si>
    <t>Spic &amp; Span</t>
  </si>
  <si>
    <t>Canberra Husky Pine</t>
  </si>
  <si>
    <t>Cello Glass &amp; Window Cleaner Ammoniated</t>
  </si>
  <si>
    <t>Brillo</t>
  </si>
  <si>
    <t>Cello Concentrated Laundry Detergent</t>
  </si>
  <si>
    <t>Murphys Oil Soap Spray</t>
  </si>
  <si>
    <t>Cello Lemon Kist</t>
  </si>
  <si>
    <t>Chase Spray Pak Furniture Polish</t>
  </si>
  <si>
    <t>Winans STAT</t>
  </si>
  <si>
    <t>Windex</t>
  </si>
  <si>
    <t>Mr. Muscle</t>
  </si>
  <si>
    <t>Canaberra Husky BioEnzymatic Drain Opener</t>
  </si>
  <si>
    <t>Canberra Baseline Non Acid Bowl Cleaner</t>
  </si>
  <si>
    <t>Microtron #74</t>
  </si>
  <si>
    <t>Microtron</t>
  </si>
  <si>
    <t>Continental</t>
  </si>
  <si>
    <t>Brillo Hoel Size Soap pad</t>
  </si>
  <si>
    <t>Ajax</t>
  </si>
  <si>
    <t>Canberra Baseline Bowl Cleaner</t>
  </si>
  <si>
    <t>Cello Fumeless Drain Opener</t>
  </si>
  <si>
    <t>Drano</t>
  </si>
  <si>
    <t>Winans Spray N Wipe</t>
  </si>
  <si>
    <t>Winans Shower Room Cleaner</t>
  </si>
  <si>
    <t>Champion SprayPak Foaming Germicidal</t>
  </si>
  <si>
    <t>Tolco</t>
  </si>
  <si>
    <t>Cello Solarine</t>
  </si>
  <si>
    <t>Fresh</t>
  </si>
  <si>
    <t>Simple Orange</t>
  </si>
  <si>
    <t>Canberra Baseline</t>
  </si>
  <si>
    <t>Spic n Span All purpose Spray &amp; Glass Cleaner</t>
  </si>
  <si>
    <t>Urinal Screen-Para Urinal screen with cleaner block</t>
  </si>
  <si>
    <t>Urinal Screen (non-parabowl block) Flexible Screen</t>
  </si>
  <si>
    <t>Krystal/KRY PBS</t>
  </si>
  <si>
    <t>Krystal/FRS 12-SANI</t>
  </si>
  <si>
    <t>Vendors should complete the contract coordinator Information below:</t>
  </si>
  <si>
    <t>Winans Super Bowl</t>
  </si>
  <si>
    <t>Mop Buckets</t>
  </si>
  <si>
    <t>Specifications for Rough Sweeping (without handles)</t>
  </si>
  <si>
    <t>Disenfectant Heavy Duty Bathroom Cleaner, Liquid Concentrate. 24 oz. spray can.</t>
  </si>
  <si>
    <t>Professional Lysol</t>
  </si>
  <si>
    <t>Goo Gone</t>
  </si>
  <si>
    <t>Cleaner, wipes, disinfecting.</t>
  </si>
  <si>
    <t>Clorox</t>
  </si>
  <si>
    <t>Dust mop heads; size 18 X 6 1/2; blue color slot top clip on closer</t>
  </si>
  <si>
    <t>Cleaner, liquid, use where soft to medium water hardness, alkaline.</t>
  </si>
  <si>
    <t>General purpose foampad cleaner.</t>
  </si>
  <si>
    <t>Mr. Clean Magic Erasers</t>
  </si>
  <si>
    <t>Oasis 272</t>
  </si>
  <si>
    <t>Stainless Polish Towels, premoistened for polishing metal surfaces.</t>
  </si>
  <si>
    <t>Supper</t>
  </si>
  <si>
    <t>Baseboard Stripper, does not contain ammonia</t>
  </si>
  <si>
    <t>SFR</t>
  </si>
  <si>
    <t>Floor Cleaner, damp mop, neutral disinfectant, germ killing properties</t>
  </si>
  <si>
    <t>Spartan Chemical DMQ</t>
  </si>
  <si>
    <t>All Purpose Cleaner/Degreaser</t>
  </si>
  <si>
    <t>Floor finish, wax, water based, non-yellowing, slip-resistant surface, superior gloss.</t>
  </si>
  <si>
    <t>Buckeye</t>
  </si>
  <si>
    <t>Toilet bowl Mop - made of plastic handles and a non-absorbant acrylic head.</t>
  </si>
  <si>
    <t>Wet mop handles fiberglass small and large. Side release gate for fast and easy mop change.</t>
  </si>
  <si>
    <t>35 Qt. Yellow with a down press wringer.</t>
  </si>
  <si>
    <t>Water Pail; heavy duty plastic with rounded edges and heavy wire bail.  (14 quart)</t>
  </si>
  <si>
    <t>Super loop head; 5 inch vinyl mesh 12/CS - small</t>
  </si>
  <si>
    <t>Super loop head; 5 inch vinyl mesh 12/CS - medium</t>
  </si>
  <si>
    <t>Looped end mop heads with wide bands at the top. 16oz and 24oz - medium</t>
  </si>
  <si>
    <t>Looped end mop heads with wide bands at the top. 16oz and 24oz - large</t>
  </si>
  <si>
    <t>Dust mop heads; 4-ply cotton blend with looped ends.   24" x 5"</t>
  </si>
  <si>
    <t>Dust mop frame and handle swivel and snap.  24" x 5"</t>
  </si>
  <si>
    <t>Floor Wax, High millage floor finish or equal.  High solids, low odor, ultra high speed floor finish for heavy foot traffic.</t>
  </si>
  <si>
    <t>5 gal</t>
  </si>
  <si>
    <t>50 lb box</t>
  </si>
  <si>
    <t>Window squeegees 12" with 4" brass handle.</t>
  </si>
  <si>
    <t>Floor squeegee 24" straight without handle.</t>
  </si>
  <si>
    <t>each</t>
  </si>
  <si>
    <t>5gal</t>
  </si>
  <si>
    <t>Brush, floor, medium and ruogh, 14" bassine</t>
  </si>
  <si>
    <t>Bi-level rotating joint Scrub Brush for floor with Crimped Polypropylene that rotates 360 degrees with threaded handles. Rubbermaid 6337</t>
  </si>
  <si>
    <t>Clorox/Oasis 144 Ammonium Sanitizer</t>
  </si>
  <si>
    <t>Winans Warrior/Canberra Husky 903 Kitchen Degreaser</t>
  </si>
  <si>
    <t>OdoBan/Spartan NABC</t>
  </si>
  <si>
    <t>Spray Bottle w/ Trigger - 22 ounce transparent bottle intended for the convenient handling and dispensing of various cleaning liquids (Indicate if Trigger comes with the Spray Bottle, if not see next item)</t>
  </si>
  <si>
    <t>Spray Bottle - 32 ounce transparent bottle intended for the convenient handling and dispensing of various cleaning liquids (Indicate if Trigger comes with the Spray Bottle, if not see next item)</t>
  </si>
  <si>
    <t>Trigger Sprayer for 32 oz. Bottle</t>
  </si>
  <si>
    <t>Trigger Sprayer for 22 oz. Bottle</t>
  </si>
  <si>
    <t>Round Garbage containers with covers; heavy duty; institutional quality; seamless construction.  Boil proof and steam cleanable (235 degees F.) Molded handles; heavy duty base of container shall accept manufacturer's dolly. (55 gallon)</t>
  </si>
  <si>
    <t>Round garbage containers with covers:  Heavy Duty, institutional quality, seamless construction.  Boil proof and steam cleanable (235 degrees F.)Molded handles; heavy duty base of container shall accept manufacturer's dolly.  (32 gallon)</t>
  </si>
  <si>
    <t xml:space="preserve">Round garbage containers'  covers (for 32 gallon):  Heavy Duty, institutional quality, seamless construction.  Boil proof and steam cleanable (235 degrees F.) </t>
  </si>
  <si>
    <t xml:space="preserve">Round garbage containers'  covers (for 35 gallon):  Heavy Duty, institutional quality, seamless construction.  Boil proof and steam cleanable (235 degrees F.) </t>
  </si>
  <si>
    <t>25A</t>
  </si>
  <si>
    <t xml:space="preserve">Item </t>
  </si>
  <si>
    <t>HOUSE13       Pricing Pages</t>
  </si>
  <si>
    <r>
      <t xml:space="preserve">General liquid pine oil with hospital grade disinfectant.  
</t>
    </r>
    <r>
      <rPr>
        <b/>
        <sz val="9"/>
        <rFont val="Calibri"/>
        <family val="2"/>
      </rPr>
      <t>Provide EPA Registration Number:</t>
    </r>
  </si>
  <si>
    <r>
      <t xml:space="preserve">Germicidal disinfectant deodorant spray.  Disinfectant spray must be non-toxic, non-allergenic, and must be EPA approved as being effective against saphylococcus aurex, pseudomonas aerugin tuberculosis and micrococcus.  
</t>
    </r>
    <r>
      <rPr>
        <b/>
        <sz val="9"/>
        <rFont val="Calibri"/>
        <family val="2"/>
      </rPr>
      <t>Provide EPA Registration #</t>
    </r>
  </si>
  <si>
    <r>
      <t xml:space="preserve">Non-caustic Aerosol Oven Cleaner, formulated to remove burnt-on grease and other residues commonly occuring in a kitchen.  User must comply with all instructions for the safe use of this material.
</t>
    </r>
    <r>
      <rPr>
        <b/>
        <sz val="9"/>
        <rFont val="Calibri"/>
        <family val="2"/>
      </rPr>
      <t>Provide % Active Ingredient:</t>
    </r>
  </si>
  <si>
    <t>Item Total Cost</t>
  </si>
  <si>
    <t xml:space="preserve">Unit Price </t>
  </si>
  <si>
    <t>Discounted Unit Price</t>
  </si>
  <si>
    <t xml:space="preserve">TOTAL BID COST </t>
  </si>
  <si>
    <t>Catalog Price</t>
  </si>
  <si>
    <t>Units Provided for Catalog Price</t>
  </si>
  <si>
    <t>Discounted Unit Price Calculation</t>
  </si>
  <si>
    <t>Bid Total Calculation</t>
  </si>
  <si>
    <t>Unit (For Calculation Purposes)</t>
  </si>
  <si>
    <t>Estimated Unit Qty</t>
  </si>
  <si>
    <t>Eligible Item Description</t>
  </si>
  <si>
    <t>NOTE:  ITEMS THAT ARE INTENDED FOR DILUTED USE MUST INCLUDE MANUFACTURER'S INFORMATION ON DILUTION RATIO.</t>
  </si>
  <si>
    <t xml:space="preserve">(SINGLE) DISCOUNT PERCENTAGE: </t>
  </si>
  <si>
    <t>For Use with Concentrated Formulas Only
Lowest Manufacturer's Recommended Dilution</t>
  </si>
  <si>
    <t>1 oz.</t>
  </si>
  <si>
    <t>Preferred Size/Wt</t>
  </si>
  <si>
    <t>Adjustment to Price to Account for Concentrated Product</t>
  </si>
  <si>
    <t xml:space="preserve">Bleach-free liquid, commercial grade, Pro-quaternary, all-purpose disinfectant cleaner, no-rinse formula  </t>
  </si>
  <si>
    <t>Liquid Bleach Household-type product with minimum concentration of 5.25% sodium hypochlorite.</t>
  </si>
  <si>
    <t xml:space="preserve">Cleaner, General, Ammonia Liquid
Household-type product with a 6% minimum concentration of NH3.  </t>
  </si>
  <si>
    <t>1 gallon</t>
  </si>
  <si>
    <t>Detergent Kitchen Scouring Pad/detergent (Brillo hotel or equal)  Must be constructed of durable material and is to be used as an abrasive pad for the removal of difficult soils or grease from metal surfaces or other nonporous surfaces.  Pad may be impregnated with detergent or may have other materials included with the pad to meet a special requirement of the purchaser.</t>
  </si>
  <si>
    <t>Manufacturer
and 
Manufacturer Number</t>
  </si>
  <si>
    <t>Ounces of Water (recommended in dilution formula)</t>
  </si>
  <si>
    <t>1 - 32 oz</t>
  </si>
  <si>
    <t>1 - 20 oz aerosol</t>
  </si>
  <si>
    <t>1 - 20oz aerosol</t>
  </si>
  <si>
    <t>1 - 22oz</t>
  </si>
  <si>
    <t>1 - 12 oz aerosol</t>
  </si>
  <si>
    <t>1 x 32oz</t>
  </si>
  <si>
    <t>1 - 21oz can</t>
  </si>
  <si>
    <t>1 - 32oz</t>
  </si>
  <si>
    <t>1 - 18 oz can</t>
  </si>
  <si>
    <t>1 - 24 oz aerosol</t>
  </si>
  <si>
    <t xml:space="preserve">1 - 3oz </t>
  </si>
  <si>
    <t xml:space="preserve">1 - 4oz </t>
  </si>
  <si>
    <t>1 pc. (12/box)</t>
  </si>
  <si>
    <t>Cleaner, liquid spray, eliminates gooey, sticky, gummy, greasy problems, 32 oz spray.</t>
  </si>
  <si>
    <t>Americo</t>
  </si>
  <si>
    <t xml:space="preserve">Buffing pad for burnishing with 1500 RPM up 3000 RPM. </t>
  </si>
  <si>
    <t>1 - 20" pc.</t>
  </si>
  <si>
    <t>1 - 16oz</t>
  </si>
  <si>
    <t>1 - 20oz</t>
  </si>
  <si>
    <t>1 - 24oz</t>
  </si>
  <si>
    <t>1 - 5" (small)</t>
  </si>
  <si>
    <t>1 - 5" (medium)</t>
  </si>
  <si>
    <t>1 - (18X6 1/2)</t>
  </si>
  <si>
    <t>1 - pc. (medium)</t>
  </si>
  <si>
    <t>1 - pc. (large)</t>
  </si>
  <si>
    <t>1 - (24"X5")</t>
  </si>
  <si>
    <t>Multi-Purpose Cleaner, liquid, odor eliminator and disinfectant, 32 oz spray bottle.</t>
  </si>
  <si>
    <t>1 - 27oz</t>
  </si>
  <si>
    <t>Broom-brush specifications :  Please refer to General Requirements on page 3 of the Specifications</t>
  </si>
  <si>
    <t>Broom-brush specifications :  Please refer to General Requirements on page 4 of the Specifications</t>
  </si>
  <si>
    <t>Specifications for Fine &amp; Medium  Sweeping (without handles)</t>
  </si>
  <si>
    <t>Ounces of Product (recommended in dilution formula)</t>
  </si>
  <si>
    <t>1 ct - 22oz. spray bottle</t>
  </si>
  <si>
    <t>1 ct. Trigger</t>
  </si>
  <si>
    <t>1 ct - 32oz. trigger spay bottle</t>
  </si>
  <si>
    <t xml:space="preserve">Unit Price (Adjusted for Concentrated Product) </t>
  </si>
  <si>
    <t>1 lb.</t>
  </si>
  <si>
    <t>1 0z.</t>
  </si>
  <si>
    <t>1 pad</t>
  </si>
  <si>
    <t>1  oz.</t>
  </si>
  <si>
    <t>1 scraper</t>
  </si>
  <si>
    <t>1 ct.</t>
  </si>
  <si>
    <t>1  block</t>
  </si>
  <si>
    <t>1 screen</t>
  </si>
  <si>
    <t>1 pc.</t>
  </si>
  <si>
    <t>1 mesh</t>
  </si>
  <si>
    <t>1 - (90 CT tubes)</t>
  </si>
  <si>
    <t>1 tube</t>
  </si>
  <si>
    <t>1 (12 case of 10)</t>
  </si>
  <si>
    <t>1 block - (12 per box)</t>
  </si>
  <si>
    <t>Brass and Chrome Polish; cleaner must be suitable for the cleaning of brass and chrome fixtures and leave the cleaned surface with a high gloss finish.</t>
  </si>
  <si>
    <t>Standard mop with 16 ounce capacity</t>
  </si>
  <si>
    <t>Standard mop with 20 ounce capacity</t>
  </si>
  <si>
    <t>Standard mop with 24 ounce capacity</t>
  </si>
  <si>
    <t xml:space="preserve">Dilution Ratio </t>
  </si>
  <si>
    <t>Premium standard mops specifications :  Please refer to General Requirements on page 5 of the Specifications</t>
  </si>
  <si>
    <t>Please provide additional information for items 16, 23 &amp; 26.</t>
  </si>
  <si>
    <t>*** Conversion Unit: 1 gallon = 128 ounces</t>
  </si>
  <si>
    <t>1 - (75 ct)</t>
  </si>
  <si>
    <t>1 - (70 ct)</t>
  </si>
  <si>
    <t>1 - (90 ct)</t>
  </si>
  <si>
    <t>1 pack  (6 ct)</t>
  </si>
  <si>
    <t>1 - (60 ct)</t>
  </si>
  <si>
    <t>1 - (72 ct)</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</si>
</sst>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00"/>
    <numFmt numFmtId="169" formatCode="0.0"/>
    <numFmt numFmtId="170" formatCode="[$-409]dddd\,\ mmmm\ dd\,\ yyyy"/>
    <numFmt numFmtId="171" formatCode="[$-409]h:mm:ss\ AM/PM"/>
    <numFmt numFmtId="172" formatCode="_(* #,##0.0_);_(* \(#,##0.0\);_(* &quot;-&quot;??_);_(@_)"/>
    <numFmt numFmtId="173" formatCode="_(* #,##0_);_(* \(#,##0\);_(* &quot;-&quot;??_);_(@_)"/>
    <numFmt numFmtId="174" formatCode="0.0%"/>
    <numFmt numFmtId="175" formatCode="&quot;$&quot;#,##0.000"/>
    <numFmt numFmtId="176" formatCode="_(&quot;$&quot;* #,##0.000_);_(&quot;$&quot;* \(#,##0.000\);_(&quot;$&quot;* &quot;-&quot;??_);_(@_)"/>
    <numFmt numFmtId="177" formatCode="_(&quot;$&quot;* #,##0.0000_);_(&quot;$&quot;* \(#,##0.0000\);_(&quot;$&quot;* &quot;-&quot;??_);_(@_)"/>
    <numFmt numFmtId="178" formatCode="&quot;$&quot;#,##0.0_);[Red]\(&quot;$&quot;#,##0.0\)"/>
    <numFmt numFmtId="179" formatCode="&quot;$&quot;#,##0.0000"/>
    <numFmt numFmtId="180" formatCode="0.0000"/>
    <numFmt numFmtId="181" formatCode="_(&quot;$&quot;* #,##0.00000_);_(&quot;$&quot;* \(#,##0.00000\);_(&quot;$&quot;* &quot;-&quot;??_);_(@_)"/>
  </numFmts>
  <fonts count="59">
    <font>
      <sz val="10"/>
      <name val="Arial"/>
      <family val="0"/>
    </font>
    <font>
      <sz val="8"/>
      <name val="Arial"/>
      <family val="2"/>
    </font>
    <font>
      <b/>
      <sz val="11"/>
      <name val="Arial"/>
      <family val="2"/>
    </font>
    <font>
      <sz val="11"/>
      <name val="Arial"/>
      <family val="2"/>
    </font>
    <font>
      <b/>
      <sz val="9"/>
      <name val="Calibri"/>
      <family val="2"/>
    </font>
    <font>
      <sz val="9"/>
      <name val="Arial"/>
      <family val="2"/>
    </font>
    <font>
      <b/>
      <sz val="12"/>
      <name val="Arial"/>
      <family val="2"/>
    </font>
    <font>
      <b/>
      <sz val="14"/>
      <name val="Arial"/>
      <family val="2"/>
    </font>
    <font>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Calibri"/>
      <family val="2"/>
    </font>
    <font>
      <sz val="10"/>
      <name val="Calibri"/>
      <family val="2"/>
    </font>
    <font>
      <sz val="9"/>
      <name val="Calibri"/>
      <family val="2"/>
    </font>
    <font>
      <b/>
      <sz val="11"/>
      <name val="Calibri"/>
      <family val="2"/>
    </font>
    <font>
      <sz val="9"/>
      <color indexed="8"/>
      <name val="Calibri"/>
      <family val="2"/>
    </font>
    <font>
      <b/>
      <sz val="12"/>
      <name val="Calibri"/>
      <family val="2"/>
    </font>
    <font>
      <sz val="14"/>
      <name val="Calibri"/>
      <family val="2"/>
    </font>
    <font>
      <b/>
      <sz val="10"/>
      <name val="Calibri"/>
      <family val="2"/>
    </font>
    <font>
      <b/>
      <sz val="14"/>
      <name val="Calibri"/>
      <family val="2"/>
    </font>
    <font>
      <b/>
      <sz val="16"/>
      <name val="Calibri"/>
      <family val="2"/>
    </font>
    <font>
      <sz val="11"/>
      <color indexed="30"/>
      <name val="Arial"/>
      <family val="2"/>
    </font>
    <font>
      <b/>
      <sz val="11"/>
      <color indexed="30"/>
      <name val="Calibri"/>
      <family val="2"/>
    </font>
    <font>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Calibri"/>
      <family val="2"/>
    </font>
    <font>
      <b/>
      <sz val="11"/>
      <color theme="4" tint="0.39998000860214233"/>
      <name val="Calibri"/>
      <family val="2"/>
    </font>
    <font>
      <sz val="11"/>
      <color theme="4" tint="0.39998000860214233"/>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theme="0"/>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medium"/>
      <right style="thin"/>
      <top style="medium"/>
      <bottom style="thin"/>
    </border>
    <border>
      <left style="thin"/>
      <right style="thin"/>
      <top style="medium"/>
      <bottom style="thin"/>
    </border>
    <border>
      <left>
        <color indexed="63"/>
      </left>
      <right style="thin"/>
      <top style="thin"/>
      <bottom style="thin"/>
    </border>
    <border>
      <left>
        <color indexed="63"/>
      </left>
      <right style="thin"/>
      <top style="thin"/>
      <bottom>
        <color indexed="63"/>
      </bottom>
    </border>
    <border>
      <left style="thin"/>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style="thin"/>
      <bottom style="thin"/>
    </border>
    <border>
      <left style="medium"/>
      <right style="medium"/>
      <top style="medium"/>
      <bottom style="medium"/>
    </border>
    <border>
      <left style="thin"/>
      <right style="thin"/>
      <top style="thin"/>
      <bottom style="medium"/>
    </border>
    <border>
      <left style="thin"/>
      <right>
        <color indexed="63"/>
      </right>
      <top style="thin"/>
      <bottom style="medium"/>
    </border>
    <border>
      <left style="medium"/>
      <right style="thin"/>
      <top style="thin"/>
      <bottom style="medium"/>
    </border>
    <border>
      <left>
        <color indexed="63"/>
      </left>
      <right>
        <color indexed="63"/>
      </right>
      <top style="medium"/>
      <bottom>
        <color indexed="63"/>
      </bottom>
    </border>
    <border>
      <left style="thin"/>
      <right style="thin"/>
      <top>
        <color indexed="63"/>
      </top>
      <bottom style="medium"/>
    </border>
    <border>
      <left style="medium"/>
      <right style="thin"/>
      <top>
        <color indexed="63"/>
      </top>
      <bottom style="thin"/>
    </border>
    <border>
      <left style="medium"/>
      <right style="thin"/>
      <top>
        <color indexed="63"/>
      </top>
      <bottom style="medium"/>
    </border>
    <border>
      <left style="thin"/>
      <right style="medium"/>
      <top>
        <color indexed="63"/>
      </top>
      <bottom style="thin"/>
    </border>
    <border>
      <left style="medium"/>
      <right>
        <color indexed="63"/>
      </right>
      <top style="medium"/>
      <bottom style="medium"/>
    </border>
    <border>
      <left>
        <color indexed="63"/>
      </left>
      <right>
        <color indexed="63"/>
      </right>
      <top style="medium"/>
      <bottom style="medium"/>
    </border>
    <border>
      <left style="medium"/>
      <right style="medium"/>
      <top>
        <color indexed="63"/>
      </top>
      <bottom>
        <color indexed="63"/>
      </bottom>
    </border>
    <border>
      <left style="medium"/>
      <right style="medium"/>
      <top>
        <color indexed="63"/>
      </top>
      <bottom style="medium"/>
    </border>
    <border>
      <left style="thin"/>
      <right style="medium"/>
      <top style="medium"/>
      <bottom style="thin"/>
    </border>
    <border>
      <left style="thin"/>
      <right style="medium"/>
      <top style="thin"/>
      <bottom style="medium"/>
    </border>
    <border>
      <left style="medium"/>
      <right style="thin"/>
      <top>
        <color indexed="63"/>
      </top>
      <bottom>
        <color indexed="63"/>
      </bottom>
    </border>
    <border>
      <left style="thin"/>
      <right style="medium"/>
      <top>
        <color indexed="63"/>
      </top>
      <bottom>
        <color indexed="63"/>
      </bottom>
    </border>
    <border>
      <left>
        <color indexed="63"/>
      </left>
      <right style="medium"/>
      <top style="medium"/>
      <bottom style="medium"/>
    </border>
    <border>
      <left>
        <color indexed="63"/>
      </left>
      <right style="medium"/>
      <top>
        <color indexed="63"/>
      </top>
      <bottom>
        <color indexed="63"/>
      </bottom>
    </border>
    <border>
      <left style="thin"/>
      <right style="medium"/>
      <top>
        <color indexed="63"/>
      </top>
      <bottom style="medium"/>
    </border>
    <border>
      <left>
        <color indexed="63"/>
      </left>
      <right style="thin"/>
      <top style="thin"/>
      <bottom style="medium"/>
    </border>
    <border>
      <left>
        <color indexed="63"/>
      </left>
      <right style="thin"/>
      <top style="medium"/>
      <bottom>
        <color indexed="63"/>
      </bottom>
    </border>
    <border>
      <left style="thin"/>
      <right style="thin"/>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color indexed="63"/>
      </bottom>
    </border>
    <border>
      <left>
        <color indexed="63"/>
      </left>
      <right style="medium"/>
      <top>
        <color indexed="63"/>
      </top>
      <bottom style="medium"/>
    </border>
    <border>
      <left style="thin"/>
      <right>
        <color indexed="63"/>
      </right>
      <top>
        <color indexed="63"/>
      </top>
      <bottom>
        <color indexed="63"/>
      </bottom>
    </border>
    <border>
      <left style="medium"/>
      <right>
        <color indexed="63"/>
      </right>
      <top style="thin"/>
      <bottom style="medium"/>
    </border>
    <border>
      <left>
        <color indexed="63"/>
      </left>
      <right>
        <color indexed="63"/>
      </right>
      <top>
        <color indexed="63"/>
      </top>
      <bottom style="medium"/>
    </border>
    <border>
      <left>
        <color indexed="63"/>
      </left>
      <right>
        <color indexed="63"/>
      </right>
      <top style="thin"/>
      <bottom style="thin"/>
    </border>
    <border>
      <left>
        <color indexed="63"/>
      </left>
      <right style="medium"/>
      <top style="thin"/>
      <bottom style="thin"/>
    </border>
    <border>
      <left>
        <color indexed="63"/>
      </left>
      <right>
        <color indexed="63"/>
      </right>
      <top>
        <color indexed="63"/>
      </top>
      <bottom style="thin"/>
    </border>
    <border>
      <left>
        <color indexed="63"/>
      </left>
      <right style="medium"/>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254">
    <xf numFmtId="0" fontId="0" fillId="0" borderId="0" xfId="0" applyAlignment="1">
      <alignment/>
    </xf>
    <xf numFmtId="0" fontId="26" fillId="0" borderId="10" xfId="0" applyFont="1" applyBorder="1" applyAlignment="1">
      <alignment horizontal="center" vertical="center"/>
    </xf>
    <xf numFmtId="0" fontId="27" fillId="0" borderId="0" xfId="0" applyFont="1" applyAlignment="1">
      <alignment horizontal="center" vertical="center"/>
    </xf>
    <xf numFmtId="0" fontId="28" fillId="0" borderId="10" xfId="0" applyFont="1" applyBorder="1" applyAlignment="1">
      <alignment horizontal="left" vertical="center" wrapText="1"/>
    </xf>
    <xf numFmtId="0" fontId="28" fillId="0" borderId="11" xfId="0" applyFont="1" applyBorder="1" applyAlignment="1">
      <alignment vertical="center"/>
    </xf>
    <xf numFmtId="0" fontId="26" fillId="0" borderId="12" xfId="0" applyFont="1" applyBorder="1" applyAlignment="1">
      <alignment horizontal="center" vertical="center"/>
    </xf>
    <xf numFmtId="0" fontId="26" fillId="0" borderId="0" xfId="0" applyFont="1" applyBorder="1" applyAlignment="1">
      <alignment horizontal="center" vertical="center"/>
    </xf>
    <xf numFmtId="0" fontId="28" fillId="0" borderId="0" xfId="0" applyFont="1" applyBorder="1" applyAlignment="1">
      <alignment vertical="center"/>
    </xf>
    <xf numFmtId="9" fontId="6" fillId="0" borderId="0" xfId="57" applyFont="1" applyFill="1" applyBorder="1" applyAlignment="1" applyProtection="1">
      <alignment horizontal="center" vertical="center"/>
      <protection locked="0"/>
    </xf>
    <xf numFmtId="0" fontId="28" fillId="0" borderId="13" xfId="0" applyFont="1" applyBorder="1" applyAlignment="1">
      <alignment horizontal="center" vertical="center" wrapText="1"/>
    </xf>
    <xf numFmtId="0" fontId="28" fillId="0" borderId="14" xfId="0" applyFont="1" applyBorder="1" applyAlignment="1" applyProtection="1">
      <alignment horizontal="center" vertical="center"/>
      <protection locked="0"/>
    </xf>
    <xf numFmtId="2" fontId="28" fillId="0" borderId="15" xfId="0" applyNumberFormat="1" applyFont="1" applyBorder="1" applyAlignment="1" applyProtection="1">
      <alignment horizontal="center" vertical="center"/>
      <protection locked="0"/>
    </xf>
    <xf numFmtId="2" fontId="28" fillId="0" borderId="16" xfId="0" applyNumberFormat="1" applyFont="1" applyBorder="1" applyAlignment="1" applyProtection="1">
      <alignment horizontal="center" vertical="center"/>
      <protection locked="0"/>
    </xf>
    <xf numFmtId="0" fontId="5" fillId="0" borderId="17" xfId="0" applyFont="1" applyBorder="1" applyAlignment="1">
      <alignment horizontal="center" vertical="center"/>
    </xf>
    <xf numFmtId="0" fontId="5" fillId="0" borderId="10" xfId="0" applyFont="1" applyBorder="1" applyAlignment="1">
      <alignment horizontal="center" vertical="center"/>
    </xf>
    <xf numFmtId="0" fontId="28" fillId="0" borderId="12" xfId="0" applyFont="1" applyBorder="1" applyAlignment="1">
      <alignment horizontal="left" vertical="center" wrapText="1"/>
    </xf>
    <xf numFmtId="0" fontId="2" fillId="0" borderId="17" xfId="0" applyFont="1" applyBorder="1" applyAlignment="1">
      <alignment horizontal="center" vertical="center"/>
    </xf>
    <xf numFmtId="0" fontId="2" fillId="0" borderId="10"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29" fillId="33" borderId="0" xfId="0" applyFont="1" applyFill="1" applyBorder="1" applyAlignment="1">
      <alignment horizontal="center" vertical="center" wrapText="1"/>
    </xf>
    <xf numFmtId="0" fontId="3" fillId="34" borderId="20" xfId="0" applyFont="1" applyFill="1" applyBorder="1" applyAlignment="1">
      <alignment horizontal="center" vertical="center"/>
    </xf>
    <xf numFmtId="0" fontId="3" fillId="34" borderId="21" xfId="0" applyFont="1" applyFill="1" applyBorder="1" applyAlignment="1">
      <alignment horizontal="center" vertical="center"/>
    </xf>
    <xf numFmtId="0" fontId="28" fillId="0" borderId="10" xfId="0" applyFont="1" applyBorder="1" applyAlignment="1">
      <alignment horizontal="center" vertical="center" wrapText="1"/>
    </xf>
    <xf numFmtId="0" fontId="28" fillId="0" borderId="22" xfId="0" applyFont="1" applyBorder="1" applyAlignment="1">
      <alignment horizontal="center" vertical="center" wrapText="1"/>
    </xf>
    <xf numFmtId="0" fontId="28" fillId="0" borderId="17" xfId="0" applyFont="1" applyBorder="1" applyAlignment="1" applyProtection="1">
      <alignment horizontal="center" vertical="center"/>
      <protection locked="0"/>
    </xf>
    <xf numFmtId="2" fontId="28" fillId="0" borderId="11" xfId="0" applyNumberFormat="1" applyFont="1" applyBorder="1" applyAlignment="1" applyProtection="1">
      <alignment horizontal="center" vertical="center"/>
      <protection locked="0"/>
    </xf>
    <xf numFmtId="2" fontId="28" fillId="0" borderId="10" xfId="0" applyNumberFormat="1" applyFont="1" applyBorder="1" applyAlignment="1" applyProtection="1">
      <alignment horizontal="center" vertical="center"/>
      <protection locked="0"/>
    </xf>
    <xf numFmtId="0" fontId="56" fillId="0" borderId="10" xfId="0" applyFont="1" applyBorder="1" applyAlignment="1">
      <alignment horizontal="center" vertical="center" wrapText="1"/>
    </xf>
    <xf numFmtId="0" fontId="28" fillId="33" borderId="23" xfId="0" applyFont="1" applyFill="1" applyBorder="1" applyAlignment="1">
      <alignment horizontal="center" vertical="center" wrapText="1"/>
    </xf>
    <xf numFmtId="0" fontId="28" fillId="0" borderId="17" xfId="0" applyFont="1" applyBorder="1" applyAlignment="1">
      <alignment horizontal="center" vertical="center"/>
    </xf>
    <xf numFmtId="0" fontId="28" fillId="0" borderId="22" xfId="0" applyFont="1" applyBorder="1" applyAlignment="1">
      <alignment horizontal="center" vertical="center"/>
    </xf>
    <xf numFmtId="2" fontId="28" fillId="0" borderId="11" xfId="0" applyNumberFormat="1" applyFont="1" applyBorder="1" applyAlignment="1">
      <alignment horizontal="center" vertical="center"/>
    </xf>
    <xf numFmtId="2" fontId="28" fillId="0" borderId="10" xfId="0" applyNumberFormat="1" applyFont="1" applyBorder="1" applyAlignment="1">
      <alignment horizontal="center" vertical="center"/>
    </xf>
    <xf numFmtId="0" fontId="28" fillId="0" borderId="10" xfId="0" applyFont="1" applyBorder="1" applyAlignment="1">
      <alignment horizontal="center" vertical="center"/>
    </xf>
    <xf numFmtId="0" fontId="4" fillId="0" borderId="10" xfId="0" applyFont="1" applyBorder="1" applyAlignment="1">
      <alignment horizontal="center" vertical="center"/>
    </xf>
    <xf numFmtId="0" fontId="28" fillId="0" borderId="24" xfId="0" applyFont="1" applyBorder="1" applyAlignment="1">
      <alignment horizontal="center" vertical="center"/>
    </xf>
    <xf numFmtId="0" fontId="28" fillId="0" borderId="25" xfId="0" applyFont="1" applyBorder="1" applyAlignment="1">
      <alignment horizontal="center" vertical="center"/>
    </xf>
    <xf numFmtId="2" fontId="28" fillId="0" borderId="26" xfId="0" applyNumberFormat="1" applyFont="1" applyBorder="1" applyAlignment="1">
      <alignment horizontal="center" vertical="center"/>
    </xf>
    <xf numFmtId="2" fontId="28" fillId="0" borderId="24" xfId="0" applyNumberFormat="1" applyFont="1" applyBorder="1" applyAlignment="1">
      <alignment horizontal="center" vertical="center"/>
    </xf>
    <xf numFmtId="0" fontId="28" fillId="0" borderId="0" xfId="0" applyFont="1" applyBorder="1" applyAlignment="1">
      <alignment horizontal="center" vertical="center"/>
    </xf>
    <xf numFmtId="0" fontId="28" fillId="0" borderId="27" xfId="0" applyFont="1" applyBorder="1" applyAlignment="1">
      <alignment horizontal="center" vertical="center"/>
    </xf>
    <xf numFmtId="2" fontId="28" fillId="0" borderId="0" xfId="0" applyNumberFormat="1"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31" fillId="0" borderId="0" xfId="0" applyFont="1" applyBorder="1" applyAlignment="1">
      <alignment horizontal="center" vertical="center"/>
    </xf>
    <xf numFmtId="2" fontId="4" fillId="0" borderId="0" xfId="0" applyNumberFormat="1" applyFont="1" applyBorder="1" applyAlignment="1">
      <alignment horizontal="center" vertical="center"/>
    </xf>
    <xf numFmtId="0" fontId="4" fillId="0" borderId="0" xfId="0" applyFont="1" applyBorder="1" applyAlignment="1">
      <alignment horizontal="center" vertical="center"/>
    </xf>
    <xf numFmtId="0" fontId="2" fillId="0" borderId="28" xfId="0" applyFont="1" applyBorder="1" applyAlignment="1">
      <alignment horizontal="center" vertical="center"/>
    </xf>
    <xf numFmtId="2" fontId="29" fillId="0" borderId="28" xfId="0" applyNumberFormat="1" applyFont="1" applyBorder="1" applyAlignment="1">
      <alignment horizontal="center" vertical="center"/>
    </xf>
    <xf numFmtId="0" fontId="29" fillId="0" borderId="28" xfId="0" applyFont="1" applyBorder="1" applyAlignment="1">
      <alignment horizontal="center" vertical="center"/>
    </xf>
    <xf numFmtId="0" fontId="3" fillId="0" borderId="28" xfId="0" applyFont="1" applyFill="1" applyBorder="1" applyAlignment="1">
      <alignment horizontal="center" vertical="center"/>
    </xf>
    <xf numFmtId="2" fontId="27" fillId="0" borderId="0" xfId="0" applyNumberFormat="1" applyFont="1" applyAlignment="1">
      <alignment horizontal="center" vertical="center"/>
    </xf>
    <xf numFmtId="0" fontId="3" fillId="0" borderId="0" xfId="0" applyFont="1" applyFill="1" applyBorder="1" applyAlignment="1">
      <alignment horizontal="center" vertical="center"/>
    </xf>
    <xf numFmtId="0" fontId="3" fillId="0" borderId="17" xfId="0" applyFont="1" applyBorder="1" applyAlignment="1">
      <alignment horizontal="center" vertical="center"/>
    </xf>
    <xf numFmtId="0" fontId="3" fillId="0" borderId="10" xfId="0" applyFont="1" applyBorder="1" applyAlignment="1">
      <alignment horizontal="center" vertical="center"/>
    </xf>
    <xf numFmtId="0" fontId="27" fillId="0" borderId="0" xfId="0" applyFont="1" applyBorder="1" applyAlignment="1">
      <alignment horizontal="center" vertical="center"/>
    </xf>
    <xf numFmtId="2" fontId="26" fillId="0" borderId="0" xfId="0" applyNumberFormat="1" applyFont="1" applyBorder="1" applyAlignment="1">
      <alignment horizontal="center" vertical="center"/>
    </xf>
    <xf numFmtId="2" fontId="26" fillId="0" borderId="12" xfId="0" applyNumberFormat="1" applyFont="1" applyBorder="1" applyAlignment="1">
      <alignment horizontal="center" vertical="center"/>
    </xf>
    <xf numFmtId="0" fontId="3" fillId="0" borderId="12" xfId="0" applyFont="1" applyFill="1" applyBorder="1" applyAlignment="1">
      <alignment horizontal="center" vertical="center"/>
    </xf>
    <xf numFmtId="2" fontId="26" fillId="0" borderId="10" xfId="0" applyNumberFormat="1" applyFont="1" applyBorder="1" applyAlignment="1">
      <alignment horizontal="center" vertical="center"/>
    </xf>
    <xf numFmtId="0" fontId="3" fillId="0" borderId="10" xfId="0" applyFont="1" applyFill="1" applyBorder="1" applyAlignment="1">
      <alignment horizontal="center" vertical="center"/>
    </xf>
    <xf numFmtId="0" fontId="4" fillId="0" borderId="10" xfId="0" applyFont="1" applyBorder="1" applyAlignment="1">
      <alignment horizontal="left" vertical="center"/>
    </xf>
    <xf numFmtId="0" fontId="28" fillId="0" borderId="10" xfId="0" applyFont="1" applyBorder="1" applyAlignment="1">
      <alignment horizontal="left" vertical="center"/>
    </xf>
    <xf numFmtId="0" fontId="28" fillId="0" borderId="24" xfId="0" applyFont="1" applyBorder="1" applyAlignment="1">
      <alignment horizontal="left" vertical="center"/>
    </xf>
    <xf numFmtId="0" fontId="28" fillId="0" borderId="0" xfId="0" applyFont="1" applyBorder="1" applyAlignment="1">
      <alignment horizontal="left" vertical="center"/>
    </xf>
    <xf numFmtId="0" fontId="28" fillId="0" borderId="27" xfId="0" applyFont="1" applyBorder="1" applyAlignment="1">
      <alignment horizontal="left" vertical="center"/>
    </xf>
    <xf numFmtId="0" fontId="31" fillId="0" borderId="0" xfId="0" applyFont="1" applyBorder="1" applyAlignment="1">
      <alignment horizontal="left" vertical="center"/>
    </xf>
    <xf numFmtId="0" fontId="2" fillId="0" borderId="28" xfId="0" applyFont="1" applyBorder="1" applyAlignment="1">
      <alignment horizontal="left" vertical="center"/>
    </xf>
    <xf numFmtId="0" fontId="27" fillId="0" borderId="0" xfId="0" applyFont="1" applyAlignment="1">
      <alignment horizontal="left" vertical="center"/>
    </xf>
    <xf numFmtId="0" fontId="27" fillId="0" borderId="0" xfId="0" applyFont="1" applyBorder="1" applyAlignment="1">
      <alignment horizontal="left" vertical="center"/>
    </xf>
    <xf numFmtId="0" fontId="26" fillId="0" borderId="12" xfId="0" applyFont="1" applyBorder="1" applyAlignment="1">
      <alignment horizontal="left" vertical="center"/>
    </xf>
    <xf numFmtId="0" fontId="26" fillId="0" borderId="10" xfId="0" applyFont="1" applyBorder="1" applyAlignment="1">
      <alignment horizontal="left" vertical="center"/>
    </xf>
    <xf numFmtId="0" fontId="27" fillId="0" borderId="0" xfId="0" applyFont="1" applyAlignment="1">
      <alignment vertical="center"/>
    </xf>
    <xf numFmtId="0" fontId="26" fillId="0" borderId="12" xfId="0" applyFont="1" applyBorder="1" applyAlignment="1">
      <alignment vertical="center"/>
    </xf>
    <xf numFmtId="0" fontId="26" fillId="0" borderId="10" xfId="0" applyFont="1" applyBorder="1" applyAlignment="1">
      <alignment vertical="center"/>
    </xf>
    <xf numFmtId="0" fontId="28" fillId="0" borderId="29" xfId="0" applyFont="1" applyBorder="1" applyAlignment="1">
      <alignment vertical="center"/>
    </xf>
    <xf numFmtId="0" fontId="28" fillId="0" borderId="26" xfId="0" applyFont="1" applyBorder="1" applyAlignment="1">
      <alignment vertical="center"/>
    </xf>
    <xf numFmtId="0" fontId="29" fillId="0" borderId="30" xfId="0" applyFont="1" applyBorder="1" applyAlignment="1">
      <alignment vertical="center"/>
    </xf>
    <xf numFmtId="0" fontId="26" fillId="0" borderId="0" xfId="0" applyFont="1" applyBorder="1" applyAlignment="1">
      <alignment vertical="center"/>
    </xf>
    <xf numFmtId="1" fontId="28" fillId="0" borderId="12" xfId="0" applyNumberFormat="1" applyFont="1" applyBorder="1" applyAlignment="1" applyProtection="1">
      <alignment horizontal="center" vertical="center"/>
      <protection locked="0"/>
    </xf>
    <xf numFmtId="1" fontId="28" fillId="0" borderId="10" xfId="0" applyNumberFormat="1" applyFont="1" applyBorder="1" applyAlignment="1" applyProtection="1">
      <alignment horizontal="center" vertical="center"/>
      <protection locked="0"/>
    </xf>
    <xf numFmtId="1" fontId="28" fillId="0" borderId="10" xfId="0" applyNumberFormat="1" applyFont="1" applyBorder="1" applyAlignment="1">
      <alignment horizontal="center" vertical="center"/>
    </xf>
    <xf numFmtId="1" fontId="28" fillId="0" borderId="24" xfId="0" applyNumberFormat="1" applyFont="1" applyBorder="1" applyAlignment="1">
      <alignment horizontal="center" vertical="center"/>
    </xf>
    <xf numFmtId="1" fontId="28" fillId="0" borderId="27" xfId="0" applyNumberFormat="1" applyFont="1" applyBorder="1" applyAlignment="1">
      <alignment horizontal="center" vertical="center"/>
    </xf>
    <xf numFmtId="1" fontId="28" fillId="0" borderId="0" xfId="0" applyNumberFormat="1" applyFont="1" applyBorder="1" applyAlignment="1">
      <alignment horizontal="center" vertical="center"/>
    </xf>
    <xf numFmtId="1" fontId="4" fillId="0" borderId="0" xfId="0" applyNumberFormat="1" applyFont="1" applyBorder="1" applyAlignment="1">
      <alignment horizontal="center" vertical="center"/>
    </xf>
    <xf numFmtId="1" fontId="29" fillId="0" borderId="28" xfId="0" applyNumberFormat="1" applyFont="1" applyBorder="1" applyAlignment="1">
      <alignment horizontal="center" vertical="center"/>
    </xf>
    <xf numFmtId="1" fontId="27" fillId="0" borderId="0" xfId="0" applyNumberFormat="1" applyFont="1" applyAlignment="1">
      <alignment horizontal="center" vertical="center"/>
    </xf>
    <xf numFmtId="1" fontId="26" fillId="0" borderId="0" xfId="0" applyNumberFormat="1" applyFont="1" applyBorder="1" applyAlignment="1">
      <alignment horizontal="center" vertical="center"/>
    </xf>
    <xf numFmtId="1" fontId="26" fillId="0" borderId="12" xfId="0" applyNumberFormat="1" applyFont="1" applyBorder="1" applyAlignment="1">
      <alignment horizontal="center" vertical="center"/>
    </xf>
    <xf numFmtId="1" fontId="26" fillId="0" borderId="10" xfId="0" applyNumberFormat="1" applyFont="1" applyBorder="1" applyAlignment="1">
      <alignment horizontal="center" vertical="center"/>
    </xf>
    <xf numFmtId="10" fontId="28" fillId="0" borderId="31" xfId="57" applyNumberFormat="1" applyFont="1" applyBorder="1" applyAlignment="1" applyProtection="1">
      <alignment horizontal="center" vertical="center"/>
      <protection locked="0"/>
    </xf>
    <xf numFmtId="0" fontId="32" fillId="0" borderId="0" xfId="0" applyFont="1" applyBorder="1" applyAlignment="1">
      <alignment vertical="center"/>
    </xf>
    <xf numFmtId="0" fontId="32" fillId="0" borderId="0" xfId="0" applyFont="1" applyBorder="1" applyAlignment="1">
      <alignment horizontal="center" vertical="center"/>
    </xf>
    <xf numFmtId="2" fontId="32" fillId="0" borderId="0" xfId="0" applyNumberFormat="1" applyFont="1" applyBorder="1" applyAlignment="1">
      <alignment horizontal="center" vertical="center"/>
    </xf>
    <xf numFmtId="1" fontId="32" fillId="0" borderId="0" xfId="0" applyNumberFormat="1" applyFont="1" applyBorder="1" applyAlignment="1">
      <alignment horizontal="center" vertical="center"/>
    </xf>
    <xf numFmtId="9" fontId="7" fillId="0" borderId="0" xfId="57" applyFont="1" applyFill="1" applyBorder="1" applyAlignment="1" applyProtection="1">
      <alignment horizontal="center" vertical="center"/>
      <protection locked="0"/>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33" fillId="0" borderId="32" xfId="0" applyFont="1" applyBorder="1" applyAlignment="1">
      <alignment vertical="center"/>
    </xf>
    <xf numFmtId="0" fontId="33" fillId="0" borderId="33" xfId="0" applyFont="1" applyBorder="1" applyAlignment="1">
      <alignment horizontal="center" vertical="center" wrapText="1"/>
    </xf>
    <xf numFmtId="1" fontId="33" fillId="0" borderId="23" xfId="0" applyNumberFormat="1" applyFont="1" applyBorder="1" applyAlignment="1" applyProtection="1">
      <alignment horizontal="center" vertical="center" wrapText="1"/>
      <protection/>
    </xf>
    <xf numFmtId="1" fontId="33" fillId="0" borderId="23" xfId="42" applyNumberFormat="1" applyFont="1" applyBorder="1" applyAlignment="1" applyProtection="1">
      <alignment horizontal="center" vertical="center" wrapText="1"/>
      <protection/>
    </xf>
    <xf numFmtId="0" fontId="33" fillId="0" borderId="23" xfId="0" applyFont="1" applyBorder="1" applyAlignment="1">
      <alignment horizontal="center" vertical="center"/>
    </xf>
    <xf numFmtId="0" fontId="28" fillId="0" borderId="26" xfId="0" applyFont="1" applyBorder="1" applyAlignment="1">
      <alignment horizontal="center" vertical="center"/>
    </xf>
    <xf numFmtId="0" fontId="28" fillId="33" borderId="34" xfId="0" applyFont="1" applyFill="1" applyBorder="1" applyAlignment="1">
      <alignment vertical="center"/>
    </xf>
    <xf numFmtId="0" fontId="28" fillId="33" borderId="35" xfId="0" applyFont="1" applyFill="1" applyBorder="1" applyAlignment="1">
      <alignment vertical="center"/>
    </xf>
    <xf numFmtId="1" fontId="33" fillId="0" borderId="33" xfId="0" applyNumberFormat="1" applyFont="1" applyBorder="1" applyAlignment="1" applyProtection="1">
      <alignment horizontal="center" vertical="center" wrapText="1"/>
      <protection/>
    </xf>
    <xf numFmtId="10" fontId="28" fillId="0" borderId="36" xfId="57" applyNumberFormat="1" applyFont="1" applyBorder="1" applyAlignment="1" applyProtection="1">
      <alignment horizontal="center" vertical="center"/>
      <protection/>
    </xf>
    <xf numFmtId="10" fontId="28" fillId="0" borderId="31" xfId="57" applyNumberFormat="1" applyFont="1" applyBorder="1" applyAlignment="1" applyProtection="1">
      <alignment horizontal="center" vertical="center"/>
      <protection/>
    </xf>
    <xf numFmtId="10" fontId="28" fillId="0" borderId="37" xfId="57" applyNumberFormat="1" applyFont="1" applyBorder="1" applyAlignment="1" applyProtection="1">
      <alignment horizontal="center" vertical="center"/>
      <protection/>
    </xf>
    <xf numFmtId="0" fontId="34" fillId="0" borderId="0" xfId="0" applyFont="1" applyBorder="1" applyAlignment="1">
      <alignment horizontal="left" vertical="center"/>
    </xf>
    <xf numFmtId="0" fontId="34" fillId="0" borderId="0" xfId="0" applyFont="1" applyBorder="1" applyAlignment="1">
      <alignment horizontal="center" vertical="center"/>
    </xf>
    <xf numFmtId="2" fontId="34" fillId="0" borderId="0" xfId="0" applyNumberFormat="1" applyFont="1" applyBorder="1" applyAlignment="1">
      <alignment horizontal="center" vertical="center"/>
    </xf>
    <xf numFmtId="2" fontId="33" fillId="0" borderId="38" xfId="0" applyNumberFormat="1" applyFont="1" applyBorder="1" applyAlignment="1">
      <alignment horizontal="center" vertical="center" wrapText="1"/>
    </xf>
    <xf numFmtId="2" fontId="33" fillId="0" borderId="21" xfId="0" applyNumberFormat="1" applyFont="1" applyBorder="1" applyAlignment="1">
      <alignment horizontal="center" vertical="center" wrapText="1"/>
    </xf>
    <xf numFmtId="2" fontId="33" fillId="0" borderId="39" xfId="0" applyNumberFormat="1" applyFont="1" applyBorder="1" applyAlignment="1">
      <alignment horizontal="center" vertical="center" wrapText="1"/>
    </xf>
    <xf numFmtId="0" fontId="29" fillId="34" borderId="33" xfId="0" applyFont="1" applyFill="1" applyBorder="1" applyAlignment="1">
      <alignment horizontal="center" vertical="center" wrapText="1"/>
    </xf>
    <xf numFmtId="1" fontId="2" fillId="34" borderId="33" xfId="0" applyNumberFormat="1" applyFont="1" applyFill="1" applyBorder="1" applyAlignment="1" applyProtection="1">
      <alignment horizontal="center" vertical="center"/>
      <protection/>
    </xf>
    <xf numFmtId="0" fontId="29" fillId="0" borderId="32" xfId="0" applyFont="1" applyBorder="1" applyAlignment="1">
      <alignment vertical="center" wrapText="1"/>
    </xf>
    <xf numFmtId="9" fontId="35" fillId="33" borderId="10" xfId="57" applyFont="1" applyFill="1" applyBorder="1" applyAlignment="1" applyProtection="1">
      <alignment horizontal="center" vertical="center" wrapText="1"/>
      <protection locked="0"/>
    </xf>
    <xf numFmtId="44" fontId="28" fillId="0" borderId="0" xfId="44" applyFont="1" applyBorder="1" applyAlignment="1">
      <alignment horizontal="center" vertical="center"/>
    </xf>
    <xf numFmtId="44" fontId="33" fillId="0" borderId="40" xfId="44" applyFont="1" applyBorder="1" applyAlignment="1" applyProtection="1">
      <alignment horizontal="center" vertical="center" wrapText="1"/>
      <protection/>
    </xf>
    <xf numFmtId="44" fontId="4" fillId="34" borderId="40" xfId="44" applyFont="1" applyFill="1" applyBorder="1" applyAlignment="1" applyProtection="1">
      <alignment horizontal="center" vertical="center"/>
      <protection/>
    </xf>
    <xf numFmtId="1" fontId="28" fillId="0" borderId="14" xfId="44" applyNumberFormat="1" applyFont="1" applyFill="1" applyBorder="1" applyAlignment="1" applyProtection="1">
      <alignment horizontal="center" vertical="center"/>
      <protection/>
    </xf>
    <xf numFmtId="1" fontId="28" fillId="0" borderId="17" xfId="44" applyNumberFormat="1" applyFont="1" applyFill="1" applyBorder="1" applyAlignment="1" applyProtection="1">
      <alignment horizontal="center" vertical="center"/>
      <protection/>
    </xf>
    <xf numFmtId="1" fontId="28" fillId="0" borderId="26" xfId="44" applyNumberFormat="1" applyFont="1" applyFill="1" applyBorder="1" applyAlignment="1" applyProtection="1">
      <alignment horizontal="center" vertical="center"/>
      <protection locked="0"/>
    </xf>
    <xf numFmtId="1" fontId="28" fillId="0" borderId="28" xfId="0" applyNumberFormat="1" applyFont="1" applyFill="1" applyBorder="1" applyAlignment="1">
      <alignment horizontal="center" vertical="center"/>
    </xf>
    <xf numFmtId="1" fontId="28" fillId="0" borderId="0" xfId="0" applyNumberFormat="1" applyFont="1" applyFill="1" applyBorder="1" applyAlignment="1">
      <alignment horizontal="center" vertical="center"/>
    </xf>
    <xf numFmtId="1" fontId="28" fillId="0" borderId="12" xfId="0" applyNumberFormat="1" applyFont="1" applyFill="1" applyBorder="1" applyAlignment="1">
      <alignment horizontal="center" vertical="center"/>
    </xf>
    <xf numFmtId="1" fontId="28" fillId="0" borderId="10" xfId="0" applyNumberFormat="1" applyFont="1" applyFill="1" applyBorder="1" applyAlignment="1">
      <alignment horizontal="center" vertical="center"/>
    </xf>
    <xf numFmtId="1" fontId="4" fillId="34" borderId="32" xfId="0" applyNumberFormat="1" applyFont="1" applyFill="1" applyBorder="1" applyAlignment="1" applyProtection="1">
      <alignment horizontal="center" vertical="center"/>
      <protection/>
    </xf>
    <xf numFmtId="1" fontId="4" fillId="0" borderId="0" xfId="57" applyNumberFormat="1" applyFont="1" applyFill="1" applyBorder="1" applyAlignment="1" applyProtection="1">
      <alignment horizontal="center" vertical="center"/>
      <protection locked="0"/>
    </xf>
    <xf numFmtId="1" fontId="28" fillId="0" borderId="12" xfId="42" applyNumberFormat="1" applyFont="1" applyFill="1" applyBorder="1" applyAlignment="1" applyProtection="1">
      <alignment horizontal="center" vertical="center"/>
      <protection/>
    </xf>
    <xf numFmtId="1" fontId="28" fillId="0" borderId="10" xfId="42" applyNumberFormat="1" applyFont="1" applyFill="1" applyBorder="1" applyAlignment="1" applyProtection="1">
      <alignment horizontal="center" vertical="center"/>
      <protection/>
    </xf>
    <xf numFmtId="1" fontId="28" fillId="0" borderId="10" xfId="42" applyNumberFormat="1" applyFont="1" applyFill="1" applyBorder="1" applyAlignment="1" applyProtection="1">
      <alignment horizontal="center" vertical="center"/>
      <protection locked="0"/>
    </xf>
    <xf numFmtId="1" fontId="4" fillId="0" borderId="10" xfId="42" applyNumberFormat="1" applyFont="1" applyFill="1" applyBorder="1" applyAlignment="1" applyProtection="1">
      <alignment horizontal="center" vertical="center"/>
      <protection/>
    </xf>
    <xf numFmtId="1" fontId="4" fillId="0" borderId="24" xfId="42" applyNumberFormat="1" applyFont="1" applyFill="1" applyBorder="1" applyAlignment="1" applyProtection="1">
      <alignment horizontal="center" vertical="center"/>
      <protection locked="0"/>
    </xf>
    <xf numFmtId="44" fontId="34" fillId="0" borderId="35" xfId="44" applyFont="1" applyBorder="1" applyAlignment="1" applyProtection="1">
      <alignment horizontal="center" vertical="center"/>
      <protection/>
    </xf>
    <xf numFmtId="1" fontId="4" fillId="34" borderId="33" xfId="0" applyNumberFormat="1" applyFont="1" applyFill="1" applyBorder="1" applyAlignment="1" applyProtection="1">
      <alignment horizontal="center" vertical="center"/>
      <protection/>
    </xf>
    <xf numFmtId="44" fontId="28" fillId="0" borderId="31" xfId="44" applyFont="1" applyBorder="1" applyAlignment="1" applyProtection="1">
      <alignment horizontal="center" vertical="center"/>
      <protection/>
    </xf>
    <xf numFmtId="44" fontId="28" fillId="0" borderId="37" xfId="44" applyFont="1" applyBorder="1" applyAlignment="1" applyProtection="1">
      <alignment horizontal="center" vertical="center"/>
      <protection/>
    </xf>
    <xf numFmtId="44" fontId="28" fillId="0" borderId="41" xfId="44" applyFont="1" applyBorder="1" applyAlignment="1" applyProtection="1">
      <alignment horizontal="center" vertical="center"/>
      <protection/>
    </xf>
    <xf numFmtId="44" fontId="28" fillId="0" borderId="0" xfId="44" applyFont="1" applyBorder="1" applyAlignment="1" applyProtection="1">
      <alignment horizontal="center" vertical="center"/>
      <protection/>
    </xf>
    <xf numFmtId="44" fontId="28" fillId="0" borderId="42" xfId="44" applyFont="1" applyBorder="1" applyAlignment="1">
      <alignment horizontal="center" vertical="center"/>
    </xf>
    <xf numFmtId="44" fontId="28" fillId="0" borderId="12" xfId="44" applyFont="1" applyBorder="1" applyAlignment="1">
      <alignment horizontal="center" vertical="center"/>
    </xf>
    <xf numFmtId="44" fontId="28" fillId="0" borderId="10" xfId="44" applyFont="1" applyBorder="1" applyAlignment="1">
      <alignment horizontal="center" vertical="center"/>
    </xf>
    <xf numFmtId="176" fontId="33" fillId="0" borderId="33" xfId="44" applyNumberFormat="1" applyFont="1" applyBorder="1" applyAlignment="1" applyProtection="1">
      <alignment horizontal="center" vertical="center" wrapText="1"/>
      <protection/>
    </xf>
    <xf numFmtId="176" fontId="28" fillId="0" borderId="27" xfId="44" applyNumberFormat="1" applyFont="1" applyBorder="1" applyAlignment="1">
      <alignment horizontal="center" vertical="center"/>
    </xf>
    <xf numFmtId="176" fontId="28" fillId="0" borderId="0" xfId="44" applyNumberFormat="1" applyFont="1" applyBorder="1" applyAlignment="1">
      <alignment horizontal="center" vertical="center"/>
    </xf>
    <xf numFmtId="176" fontId="4" fillId="0" borderId="0" xfId="44" applyNumberFormat="1" applyFont="1" applyBorder="1" applyAlignment="1">
      <alignment horizontal="center" vertical="center"/>
    </xf>
    <xf numFmtId="176" fontId="32" fillId="0" borderId="0" xfId="44" applyNumberFormat="1" applyFont="1" applyBorder="1" applyAlignment="1">
      <alignment horizontal="center" vertical="center"/>
    </xf>
    <xf numFmtId="176" fontId="29" fillId="0" borderId="28" xfId="44" applyNumberFormat="1" applyFont="1" applyBorder="1" applyAlignment="1">
      <alignment horizontal="center" vertical="center"/>
    </xf>
    <xf numFmtId="176" fontId="27" fillId="0" borderId="0" xfId="44" applyNumberFormat="1" applyFont="1" applyAlignment="1">
      <alignment horizontal="center" vertical="center"/>
    </xf>
    <xf numFmtId="176" fontId="26" fillId="0" borderId="0" xfId="44" applyNumberFormat="1" applyFont="1" applyBorder="1" applyAlignment="1">
      <alignment horizontal="center" vertical="center"/>
    </xf>
    <xf numFmtId="176" fontId="26" fillId="0" borderId="12" xfId="44" applyNumberFormat="1" applyFont="1" applyBorder="1" applyAlignment="1">
      <alignment horizontal="center" vertical="center"/>
    </xf>
    <xf numFmtId="176" fontId="26" fillId="0" borderId="10" xfId="44" applyNumberFormat="1" applyFont="1" applyBorder="1" applyAlignment="1">
      <alignment horizontal="center" vertical="center"/>
    </xf>
    <xf numFmtId="176" fontId="2" fillId="34" borderId="33" xfId="44" applyNumberFormat="1" applyFont="1" applyFill="1" applyBorder="1" applyAlignment="1" applyProtection="1">
      <alignment horizontal="center" vertical="center"/>
      <protection/>
    </xf>
    <xf numFmtId="176" fontId="28" fillId="0" borderId="12" xfId="44" applyNumberFormat="1" applyFont="1" applyBorder="1" applyAlignment="1" applyProtection="1">
      <alignment horizontal="center" vertical="center"/>
      <protection/>
    </xf>
    <xf numFmtId="176" fontId="28" fillId="0" borderId="12" xfId="44" applyNumberFormat="1" applyFont="1" applyBorder="1" applyAlignment="1" applyProtection="1">
      <alignment horizontal="center" vertical="center"/>
      <protection locked="0"/>
    </xf>
    <xf numFmtId="177" fontId="2" fillId="34" borderId="33" xfId="44" applyNumberFormat="1" applyFont="1" applyFill="1" applyBorder="1" applyAlignment="1" applyProtection="1">
      <alignment horizontal="center" vertical="center"/>
      <protection/>
    </xf>
    <xf numFmtId="177" fontId="33" fillId="0" borderId="23" xfId="44" applyNumberFormat="1" applyFont="1" applyBorder="1" applyAlignment="1" applyProtection="1">
      <alignment horizontal="center" vertical="center" wrapText="1"/>
      <protection/>
    </xf>
    <xf numFmtId="177" fontId="28" fillId="0" borderId="12" xfId="44" applyNumberFormat="1" applyFont="1" applyBorder="1" applyAlignment="1" applyProtection="1">
      <alignment horizontal="center" vertical="center"/>
      <protection/>
    </xf>
    <xf numFmtId="177" fontId="28" fillId="0" borderId="12" xfId="44" applyNumberFormat="1" applyFont="1" applyBorder="1" applyAlignment="1" applyProtection="1">
      <alignment horizontal="center" vertical="center"/>
      <protection locked="0"/>
    </xf>
    <xf numFmtId="177" fontId="28" fillId="0" borderId="27" xfId="44" applyNumberFormat="1" applyFont="1" applyBorder="1" applyAlignment="1">
      <alignment horizontal="center" vertical="center"/>
    </xf>
    <xf numFmtId="177" fontId="28" fillId="0" borderId="0" xfId="44" applyNumberFormat="1" applyFont="1" applyBorder="1" applyAlignment="1">
      <alignment horizontal="center" vertical="center"/>
    </xf>
    <xf numFmtId="177" fontId="4" fillId="0" borderId="0" xfId="44" applyNumberFormat="1" applyFont="1" applyBorder="1" applyAlignment="1">
      <alignment horizontal="center" vertical="center"/>
    </xf>
    <xf numFmtId="177" fontId="32" fillId="0" borderId="0" xfId="44" applyNumberFormat="1" applyFont="1" applyBorder="1" applyAlignment="1">
      <alignment horizontal="center" vertical="center"/>
    </xf>
    <xf numFmtId="177" fontId="29" fillId="0" borderId="28" xfId="44" applyNumberFormat="1" applyFont="1" applyBorder="1" applyAlignment="1">
      <alignment horizontal="center" vertical="center"/>
    </xf>
    <xf numFmtId="177" fontId="27" fillId="0" borderId="0" xfId="44" applyNumberFormat="1" applyFont="1" applyAlignment="1">
      <alignment horizontal="center" vertical="center"/>
    </xf>
    <xf numFmtId="177" fontId="26" fillId="0" borderId="0" xfId="44" applyNumberFormat="1" applyFont="1" applyBorder="1" applyAlignment="1">
      <alignment horizontal="center" vertical="center"/>
    </xf>
    <xf numFmtId="177" fontId="26" fillId="0" borderId="12" xfId="44" applyNumberFormat="1" applyFont="1" applyBorder="1" applyAlignment="1">
      <alignment horizontal="center" vertical="center"/>
    </xf>
    <xf numFmtId="177" fontId="26" fillId="0" borderId="10" xfId="44" applyNumberFormat="1" applyFont="1" applyBorder="1" applyAlignment="1">
      <alignment horizontal="center" vertical="center"/>
    </xf>
    <xf numFmtId="177" fontId="4" fillId="34" borderId="40" xfId="44" applyNumberFormat="1" applyFont="1" applyFill="1" applyBorder="1" applyAlignment="1" applyProtection="1">
      <alignment horizontal="center" vertical="center"/>
      <protection/>
    </xf>
    <xf numFmtId="177" fontId="33" fillId="0" borderId="33" xfId="44" applyNumberFormat="1" applyFont="1" applyBorder="1" applyAlignment="1" applyProtection="1">
      <alignment horizontal="center" vertical="center" wrapText="1"/>
      <protection/>
    </xf>
    <xf numFmtId="177" fontId="28" fillId="0" borderId="13" xfId="44" applyNumberFormat="1" applyFont="1" applyFill="1" applyBorder="1" applyAlignment="1" applyProtection="1">
      <alignment horizontal="center" vertical="center"/>
      <protection/>
    </xf>
    <xf numFmtId="177" fontId="28" fillId="0" borderId="13" xfId="44" applyNumberFormat="1" applyFont="1" applyFill="1" applyBorder="1" applyAlignment="1" applyProtection="1">
      <alignment horizontal="center" vertical="center"/>
      <protection locked="0"/>
    </xf>
    <xf numFmtId="177" fontId="28" fillId="0" borderId="28" xfId="44" applyNumberFormat="1" applyFont="1" applyFill="1" applyBorder="1" applyAlignment="1">
      <alignment horizontal="center" vertical="center"/>
    </xf>
    <xf numFmtId="177" fontId="28" fillId="0" borderId="0" xfId="44" applyNumberFormat="1" applyFont="1" applyFill="1" applyBorder="1" applyAlignment="1">
      <alignment horizontal="center" vertical="center"/>
    </xf>
    <xf numFmtId="177" fontId="28" fillId="0" borderId="12" xfId="44" applyNumberFormat="1" applyFont="1" applyFill="1" applyBorder="1" applyAlignment="1">
      <alignment horizontal="center" vertical="center"/>
    </xf>
    <xf numFmtId="177" fontId="28" fillId="0" borderId="10" xfId="44" applyNumberFormat="1" applyFont="1" applyFill="1" applyBorder="1" applyAlignment="1">
      <alignment horizontal="center" vertical="center"/>
    </xf>
    <xf numFmtId="177" fontId="2" fillId="34" borderId="32" xfId="44" applyNumberFormat="1" applyFont="1" applyFill="1" applyBorder="1" applyAlignment="1" applyProtection="1">
      <alignment horizontal="center" vertical="center"/>
      <protection/>
    </xf>
    <xf numFmtId="177" fontId="28" fillId="0" borderId="14" xfId="44" applyNumberFormat="1" applyFont="1" applyBorder="1" applyAlignment="1" applyProtection="1">
      <alignment horizontal="center" vertical="center"/>
      <protection locked="0"/>
    </xf>
    <xf numFmtId="177" fontId="28" fillId="0" borderId="17" xfId="44" applyNumberFormat="1" applyFont="1" applyBorder="1" applyAlignment="1" applyProtection="1">
      <alignment horizontal="center" vertical="center"/>
      <protection locked="0"/>
    </xf>
    <xf numFmtId="177" fontId="28" fillId="0" borderId="17" xfId="44" applyNumberFormat="1" applyFont="1" applyBorder="1" applyAlignment="1">
      <alignment horizontal="center" vertical="center"/>
    </xf>
    <xf numFmtId="177" fontId="28" fillId="0" borderId="43" xfId="44" applyNumberFormat="1" applyFont="1" applyBorder="1" applyAlignment="1">
      <alignment horizontal="center" vertical="center"/>
    </xf>
    <xf numFmtId="177" fontId="4" fillId="34" borderId="33" xfId="44" applyNumberFormat="1" applyFont="1" applyFill="1" applyBorder="1" applyAlignment="1" applyProtection="1">
      <alignment horizontal="center" vertical="center"/>
      <protection/>
    </xf>
    <xf numFmtId="177" fontId="28" fillId="0" borderId="24" xfId="44" applyNumberFormat="1" applyFont="1" applyBorder="1" applyAlignment="1" applyProtection="1">
      <alignment horizontal="center" vertical="center"/>
      <protection/>
    </xf>
    <xf numFmtId="177" fontId="4" fillId="0" borderId="0" xfId="44" applyNumberFormat="1" applyFont="1" applyFill="1" applyBorder="1" applyAlignment="1" applyProtection="1">
      <alignment horizontal="center" vertical="center"/>
      <protection locked="0"/>
    </xf>
    <xf numFmtId="177" fontId="28" fillId="0" borderId="28" xfId="44" applyNumberFormat="1" applyFont="1" applyBorder="1" applyAlignment="1">
      <alignment horizontal="center" vertical="center"/>
    </xf>
    <xf numFmtId="177" fontId="28" fillId="0" borderId="12" xfId="44" applyNumberFormat="1" applyFont="1" applyBorder="1" applyAlignment="1">
      <alignment horizontal="center" vertical="center"/>
    </xf>
    <xf numFmtId="177" fontId="28" fillId="0" borderId="10" xfId="44" applyNumberFormat="1" applyFont="1" applyBorder="1" applyAlignment="1">
      <alignment horizontal="center" vertical="center"/>
    </xf>
    <xf numFmtId="0" fontId="33" fillId="0" borderId="32" xfId="0" applyFont="1" applyBorder="1" applyAlignment="1">
      <alignment horizontal="center" vertical="center" wrapText="1"/>
    </xf>
    <xf numFmtId="0" fontId="33" fillId="0" borderId="44" xfId="0" applyFont="1" applyBorder="1" applyAlignment="1">
      <alignment horizontal="center" vertical="center"/>
    </xf>
    <xf numFmtId="0" fontId="33" fillId="0" borderId="45" xfId="0" applyFont="1" applyBorder="1" applyAlignment="1">
      <alignment horizontal="center" vertical="center"/>
    </xf>
    <xf numFmtId="0" fontId="35" fillId="0" borderId="46" xfId="0" applyFont="1" applyBorder="1" applyAlignment="1">
      <alignment horizontal="center" vertical="center" wrapText="1"/>
    </xf>
    <xf numFmtId="0" fontId="35" fillId="0" borderId="27" xfId="0" applyFont="1" applyBorder="1" applyAlignment="1">
      <alignment horizontal="center" vertical="center" wrapText="1"/>
    </xf>
    <xf numFmtId="0" fontId="35" fillId="0" borderId="47" xfId="0" applyFont="1" applyBorder="1" applyAlignment="1">
      <alignment horizontal="center" vertical="center" wrapText="1"/>
    </xf>
    <xf numFmtId="0" fontId="4" fillId="0" borderId="48" xfId="0" applyFont="1" applyBorder="1" applyAlignment="1">
      <alignment horizontal="left" vertical="center" wrapText="1"/>
    </xf>
    <xf numFmtId="0" fontId="4" fillId="0" borderId="49" xfId="0" applyFont="1" applyBorder="1" applyAlignment="1">
      <alignment horizontal="left" vertical="center" wrapText="1"/>
    </xf>
    <xf numFmtId="0" fontId="4" fillId="0" borderId="49" xfId="0" applyFont="1" applyBorder="1" applyAlignment="1">
      <alignment horizontal="left" vertical="center"/>
    </xf>
    <xf numFmtId="0" fontId="29" fillId="0" borderId="46" xfId="0" applyFont="1" applyBorder="1" applyAlignment="1">
      <alignment horizontal="center" vertical="center"/>
    </xf>
    <xf numFmtId="0" fontId="29" fillId="0" borderId="27" xfId="0" applyFont="1" applyBorder="1" applyAlignment="1">
      <alignment horizontal="center" vertical="center"/>
    </xf>
    <xf numFmtId="0" fontId="29" fillId="0" borderId="32" xfId="0" applyFont="1" applyBorder="1" applyAlignment="1">
      <alignment horizontal="center" vertical="center" wrapText="1"/>
    </xf>
    <xf numFmtId="0" fontId="29" fillId="0" borderId="33" xfId="0" applyFont="1" applyBorder="1" applyAlignment="1">
      <alignment horizontal="center" vertical="center" wrapText="1"/>
    </xf>
    <xf numFmtId="0" fontId="29" fillId="0" borderId="40" xfId="0" applyFont="1" applyBorder="1" applyAlignment="1">
      <alignment horizontal="center" vertical="center" wrapText="1"/>
    </xf>
    <xf numFmtId="0" fontId="29" fillId="33" borderId="50" xfId="0" applyFont="1" applyFill="1" applyBorder="1" applyAlignment="1">
      <alignment horizontal="center" vertical="center" wrapText="1"/>
    </xf>
    <xf numFmtId="0" fontId="29" fillId="33" borderId="34" xfId="0" applyFont="1" applyFill="1" applyBorder="1" applyAlignment="1">
      <alignment horizontal="center" vertical="center" wrapText="1"/>
    </xf>
    <xf numFmtId="0" fontId="29" fillId="33" borderId="41" xfId="0" applyFont="1" applyFill="1" applyBorder="1" applyAlignment="1">
      <alignment horizontal="center" vertical="center" wrapText="1"/>
    </xf>
    <xf numFmtId="0" fontId="29" fillId="33" borderId="51" xfId="0" applyFont="1" applyFill="1" applyBorder="1" applyAlignment="1">
      <alignment horizontal="center" vertical="center" wrapText="1"/>
    </xf>
    <xf numFmtId="0" fontId="2" fillId="33" borderId="0" xfId="0" applyFont="1" applyFill="1" applyBorder="1" applyAlignment="1" applyProtection="1">
      <alignment horizontal="center" vertical="center"/>
      <protection/>
    </xf>
    <xf numFmtId="0" fontId="28" fillId="33" borderId="50" xfId="0" applyFont="1" applyFill="1" applyBorder="1" applyAlignment="1">
      <alignment horizontal="center" vertical="center"/>
    </xf>
    <xf numFmtId="0" fontId="28" fillId="33" borderId="34" xfId="0" applyFont="1" applyFill="1" applyBorder="1" applyAlignment="1">
      <alignment horizontal="center" vertical="center"/>
    </xf>
    <xf numFmtId="0" fontId="28" fillId="33" borderId="35" xfId="0" applyFont="1" applyFill="1" applyBorder="1" applyAlignment="1">
      <alignment horizontal="center" vertical="center"/>
    </xf>
    <xf numFmtId="0" fontId="4" fillId="0" borderId="52" xfId="0" applyFont="1" applyBorder="1" applyAlignment="1">
      <alignment horizontal="left" vertical="center" wrapText="1"/>
    </xf>
    <xf numFmtId="0" fontId="4" fillId="0" borderId="0" xfId="0" applyFont="1" applyBorder="1" applyAlignment="1">
      <alignment horizontal="left" vertical="center" wrapText="1"/>
    </xf>
    <xf numFmtId="0" fontId="4" fillId="0" borderId="41" xfId="0" applyFont="1" applyBorder="1" applyAlignment="1">
      <alignment horizontal="left" vertical="center" wrapText="1"/>
    </xf>
    <xf numFmtId="9" fontId="34" fillId="0" borderId="53" xfId="57" applyFont="1" applyFill="1" applyBorder="1" applyAlignment="1" applyProtection="1">
      <alignment horizontal="center" vertical="center"/>
      <protection locked="0"/>
    </xf>
    <xf numFmtId="9" fontId="34" fillId="0" borderId="54" xfId="57" applyFont="1" applyFill="1" applyBorder="1" applyAlignment="1" applyProtection="1">
      <alignment horizontal="center" vertical="center"/>
      <protection locked="0"/>
    </xf>
    <xf numFmtId="9" fontId="34" fillId="0" borderId="51" xfId="57" applyFont="1" applyFill="1" applyBorder="1" applyAlignment="1" applyProtection="1">
      <alignment horizontal="center" vertical="center"/>
      <protection locked="0"/>
    </xf>
    <xf numFmtId="0" fontId="57" fillId="33" borderId="50" xfId="0" applyFont="1" applyFill="1" applyBorder="1" applyAlignment="1">
      <alignment horizontal="center" vertical="center" wrapText="1"/>
    </xf>
    <xf numFmtId="0" fontId="57" fillId="33" borderId="34" xfId="0" applyFont="1" applyFill="1" applyBorder="1" applyAlignment="1">
      <alignment horizontal="center" vertical="center" wrapText="1"/>
    </xf>
    <xf numFmtId="0" fontId="57" fillId="33" borderId="35" xfId="0" applyFont="1" applyFill="1" applyBorder="1" applyAlignment="1">
      <alignment horizontal="center" vertical="center" wrapText="1"/>
    </xf>
    <xf numFmtId="0" fontId="29" fillId="34" borderId="32" xfId="0" applyFont="1" applyFill="1" applyBorder="1" applyAlignment="1">
      <alignment horizontal="center" vertical="center" wrapText="1"/>
    </xf>
    <xf numFmtId="0" fontId="29" fillId="34" borderId="33" xfId="0" applyFont="1" applyFill="1" applyBorder="1" applyAlignment="1">
      <alignment horizontal="center" vertical="center" wrapText="1"/>
    </xf>
    <xf numFmtId="0" fontId="29" fillId="34" borderId="40" xfId="0" applyFont="1" applyFill="1" applyBorder="1" applyAlignment="1">
      <alignment horizontal="center" vertical="center" wrapText="1"/>
    </xf>
    <xf numFmtId="0" fontId="4" fillId="0" borderId="22" xfId="0" applyFont="1" applyBorder="1" applyAlignment="1">
      <alignment horizontal="left" vertical="center" wrapText="1"/>
    </xf>
    <xf numFmtId="0" fontId="4" fillId="0" borderId="55" xfId="0" applyFont="1" applyBorder="1" applyAlignment="1">
      <alignment horizontal="left" vertical="center" wrapText="1"/>
    </xf>
    <xf numFmtId="0" fontId="4" fillId="0" borderId="56" xfId="0" applyFont="1" applyBorder="1" applyAlignment="1">
      <alignment horizontal="left" vertical="center" wrapText="1"/>
    </xf>
    <xf numFmtId="0" fontId="35" fillId="33" borderId="22" xfId="0" applyFont="1" applyFill="1" applyBorder="1" applyAlignment="1">
      <alignment horizontal="center" vertical="center" wrapText="1"/>
    </xf>
    <xf numFmtId="0" fontId="35" fillId="33" borderId="17" xfId="0" applyFont="1" applyFill="1" applyBorder="1" applyAlignment="1">
      <alignment horizontal="center" vertical="center" wrapText="1"/>
    </xf>
    <xf numFmtId="0" fontId="29" fillId="34" borderId="32" xfId="0" applyFont="1" applyFill="1" applyBorder="1" applyAlignment="1">
      <alignment horizontal="left" vertical="center" wrapText="1"/>
    </xf>
    <xf numFmtId="0" fontId="29" fillId="34" borderId="33" xfId="0" applyFont="1" applyFill="1" applyBorder="1" applyAlignment="1">
      <alignment horizontal="left" vertical="center" wrapText="1"/>
    </xf>
    <xf numFmtId="0" fontId="29" fillId="34" borderId="40" xfId="0" applyFont="1" applyFill="1" applyBorder="1" applyAlignment="1">
      <alignment horizontal="left" vertical="center" wrapText="1"/>
    </xf>
    <xf numFmtId="0" fontId="4" fillId="33" borderId="0" xfId="0" applyFont="1" applyFill="1" applyBorder="1" applyAlignment="1" applyProtection="1">
      <alignment horizontal="center" vertical="center"/>
      <protection/>
    </xf>
    <xf numFmtId="0" fontId="4" fillId="33" borderId="41" xfId="0" applyFont="1" applyFill="1" applyBorder="1" applyAlignment="1" applyProtection="1">
      <alignment horizontal="center" vertical="center"/>
      <protection/>
    </xf>
    <xf numFmtId="0" fontId="4" fillId="0" borderId="13" xfId="0" applyFont="1" applyBorder="1" applyAlignment="1">
      <alignment horizontal="left" vertical="center" wrapText="1"/>
    </xf>
    <xf numFmtId="0" fontId="4" fillId="0" borderId="57" xfId="0" applyFont="1" applyBorder="1" applyAlignment="1">
      <alignment horizontal="left" vertical="center" wrapText="1"/>
    </xf>
    <xf numFmtId="0" fontId="4" fillId="0" borderId="57" xfId="0" applyFont="1" applyBorder="1" applyAlignment="1">
      <alignment horizontal="left" vertical="center"/>
    </xf>
    <xf numFmtId="0" fontId="4" fillId="0" borderId="58" xfId="0" applyFont="1" applyBorder="1" applyAlignment="1">
      <alignment horizontal="left" vertical="center"/>
    </xf>
    <xf numFmtId="0" fontId="29" fillId="0" borderId="33" xfId="0" applyFont="1" applyFill="1" applyBorder="1" applyAlignment="1" applyProtection="1">
      <alignment horizontal="center" vertical="center"/>
      <protection/>
    </xf>
    <xf numFmtId="0" fontId="29" fillId="0" borderId="40" xfId="0" applyFont="1" applyFill="1" applyBorder="1" applyAlignment="1" applyProtection="1">
      <alignment horizontal="center" vertical="center"/>
      <protection/>
    </xf>
    <xf numFmtId="0" fontId="58" fillId="33" borderId="50" xfId="0" applyFont="1" applyFill="1" applyBorder="1" applyAlignment="1" applyProtection="1">
      <alignment horizontal="center" vertical="center" wrapText="1"/>
      <protection/>
    </xf>
    <xf numFmtId="0" fontId="58" fillId="33" borderId="34" xfId="0" applyFont="1" applyFill="1" applyBorder="1" applyAlignment="1" applyProtection="1">
      <alignment horizontal="center" vertical="center" wrapText="1"/>
      <protection/>
    </xf>
    <xf numFmtId="0" fontId="29" fillId="33" borderId="32" xfId="0" applyFont="1" applyFill="1" applyBorder="1" applyAlignment="1">
      <alignment horizontal="center" vertical="center"/>
    </xf>
    <xf numFmtId="0" fontId="29" fillId="33" borderId="33" xfId="0" applyFont="1" applyFill="1" applyBorder="1" applyAlignment="1">
      <alignment horizontal="center" vertical="center"/>
    </xf>
    <xf numFmtId="0" fontId="28" fillId="33" borderId="50" xfId="0" applyFont="1" applyFill="1" applyBorder="1" applyAlignment="1">
      <alignment horizontal="center" vertical="center" wrapText="1"/>
    </xf>
    <xf numFmtId="0" fontId="28" fillId="33" borderId="34" xfId="0" applyFont="1" applyFill="1" applyBorder="1" applyAlignment="1">
      <alignment horizontal="center" vertical="center" wrapText="1"/>
    </xf>
    <xf numFmtId="0" fontId="28" fillId="33" borderId="35" xfId="0" applyFont="1" applyFill="1" applyBorder="1" applyAlignment="1">
      <alignment horizontal="center" vertical="center" wrapText="1"/>
    </xf>
    <xf numFmtId="0" fontId="29" fillId="33" borderId="54" xfId="0" applyFont="1" applyFill="1" applyBorder="1" applyAlignment="1">
      <alignment horizontal="center" vertical="center" wrapText="1"/>
    </xf>
    <xf numFmtId="0" fontId="29" fillId="33" borderId="0" xfId="0"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138</xdr:row>
      <xdr:rowOff>0</xdr:rowOff>
    </xdr:from>
    <xdr:to>
      <xdr:col>14</xdr:col>
      <xdr:colOff>0</xdr:colOff>
      <xdr:row>151</xdr:row>
      <xdr:rowOff>152400</xdr:rowOff>
    </xdr:to>
    <xdr:sp>
      <xdr:nvSpPr>
        <xdr:cNvPr id="1" name="Rectangle 1"/>
        <xdr:cNvSpPr>
          <a:spLocks/>
        </xdr:cNvSpPr>
      </xdr:nvSpPr>
      <xdr:spPr>
        <a:xfrm>
          <a:off x="523875" y="82381725"/>
          <a:ext cx="13030200" cy="44577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VENDOR
</a:t>
          </a:r>
          <a:r>
            <a:rPr lang="en-US" cap="none" sz="1000" b="0" i="0" u="none" baseline="0">
              <a:solidFill>
                <a:srgbClr val="000000"/>
              </a:solidFill>
              <a:latin typeface="Arial"/>
              <a:ea typeface="Arial"/>
              <a:cs typeface="Arial"/>
            </a:rPr>
            <a:t>NAME:_____________________________________                                PHONE:___________________________________________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CONTACT 
</a:t>
          </a:r>
          <a:r>
            <a:rPr lang="en-US" cap="none" sz="1000" b="0" i="0" u="none" baseline="0">
              <a:solidFill>
                <a:srgbClr val="000000"/>
              </a:solidFill>
              <a:latin typeface="Arial"/>
              <a:ea typeface="Arial"/>
              <a:cs typeface="Arial"/>
            </a:rPr>
            <a:t>PERSON:___________________________________                               FAX:______________________________________________
</a:t>
          </a:r>
          <a:r>
            <a:rPr lang="en-US" cap="none" sz="1000" b="0" i="0" u="none" baseline="0">
              <a:solidFill>
                <a:srgbClr val="000000"/>
              </a:solidFill>
              <a:latin typeface="Arial"/>
              <a:ea typeface="Arial"/>
              <a:cs typeface="Arial"/>
            </a:rPr>
            <a:t>                                 (Please print)
</a:t>
          </a:r>
          <a:r>
            <a:rPr lang="en-US" cap="none" sz="1000" b="0" i="0" u="none" baseline="0">
              <a:solidFill>
                <a:srgbClr val="000000"/>
              </a:solidFill>
              <a:latin typeface="Arial"/>
              <a:ea typeface="Arial"/>
              <a:cs typeface="Arial"/>
            </a:rPr>
            <a:t>                                                                                                                       EMAIL:____________________________________________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CONTACT
</a:t>
          </a:r>
          <a:r>
            <a:rPr lang="en-US" cap="none" sz="1000" b="0" i="0" u="none" baseline="0">
              <a:solidFill>
                <a:srgbClr val="000000"/>
              </a:solidFill>
              <a:latin typeface="Arial"/>
              <a:ea typeface="Arial"/>
              <a:cs typeface="Arial"/>
            </a:rPr>
            <a:t>PERSON:___________________________________________________________            __________________________
</a:t>
          </a:r>
          <a:r>
            <a:rPr lang="en-US" cap="none" sz="1000" b="0" i="0" u="none" baseline="0">
              <a:solidFill>
                <a:srgbClr val="000000"/>
              </a:solidFill>
              <a:latin typeface="Arial"/>
              <a:ea typeface="Arial"/>
              <a:cs typeface="Arial"/>
            </a:rPr>
            <a:t>                                                       (Signature)                                                                                          (Date)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156"/>
  <sheetViews>
    <sheetView tabSelected="1" view="pageBreakPreview" zoomScale="75" zoomScaleSheetLayoutView="75" workbookViewId="0" topLeftCell="A1">
      <selection activeCell="K8" sqref="K8"/>
    </sheetView>
  </sheetViews>
  <sheetFormatPr defaultColWidth="9.140625" defaultRowHeight="12.75"/>
  <cols>
    <col min="1" max="1" width="5.8515625" style="77" customWidth="1"/>
    <col min="2" max="2" width="42.7109375" style="74" customWidth="1"/>
    <col min="3" max="3" width="11.421875" style="1" customWidth="1"/>
    <col min="4" max="4" width="14.421875" style="1" customWidth="1"/>
    <col min="5" max="5" width="1.7109375" style="1" customWidth="1"/>
    <col min="6" max="6" width="15.140625" style="1" customWidth="1"/>
    <col min="7" max="9" width="19.28125" style="62" customWidth="1"/>
    <col min="10" max="10" width="1.7109375" style="1" customWidth="1"/>
    <col min="11" max="11" width="12.421875" style="175" customWidth="1"/>
    <col min="12" max="12" width="13.57421875" style="93" customWidth="1"/>
    <col min="13" max="13" width="10.7109375" style="159" customWidth="1"/>
    <col min="14" max="14" width="15.7109375" style="175" customWidth="1"/>
    <col min="15" max="15" width="16.00390625" style="183" customWidth="1"/>
    <col min="16" max="16" width="1.7109375" style="63" customWidth="1"/>
    <col min="17" max="18" width="13.57421875" style="133" customWidth="1"/>
    <col min="19" max="19" width="14.00390625" style="194" customWidth="1"/>
    <col min="20" max="20" width="24.57421875" style="149" customWidth="1"/>
    <col min="21" max="24" width="9.140625" style="57" customWidth="1"/>
    <col min="25" max="16384" width="9.140625" style="57" customWidth="1"/>
  </cols>
  <sheetData>
    <row r="1" spans="1:21" s="17" customFormat="1" ht="29.25" customHeight="1" thickBot="1">
      <c r="A1" s="198" t="s">
        <v>175</v>
      </c>
      <c r="B1" s="199"/>
      <c r="C1" s="199"/>
      <c r="D1" s="199"/>
      <c r="E1" s="199"/>
      <c r="F1" s="199"/>
      <c r="G1" s="199"/>
      <c r="H1" s="199"/>
      <c r="I1" s="199"/>
      <c r="J1" s="199"/>
      <c r="K1" s="199"/>
      <c r="L1" s="199"/>
      <c r="M1" s="199"/>
      <c r="N1" s="199"/>
      <c r="O1" s="199"/>
      <c r="P1" s="199"/>
      <c r="Q1" s="199"/>
      <c r="R1" s="199"/>
      <c r="S1" s="199"/>
      <c r="T1" s="200"/>
      <c r="U1" s="16"/>
    </row>
    <row r="2" spans="1:21" s="19" customFormat="1" ht="15.75" customHeight="1" thickBot="1">
      <c r="A2" s="206" t="s">
        <v>75</v>
      </c>
      <c r="B2" s="207"/>
      <c r="C2" s="207"/>
      <c r="D2" s="207"/>
      <c r="E2" s="223"/>
      <c r="F2" s="206" t="s">
        <v>259</v>
      </c>
      <c r="G2" s="207"/>
      <c r="H2" s="207"/>
      <c r="I2" s="207"/>
      <c r="J2" s="207"/>
      <c r="K2" s="207"/>
      <c r="L2" s="207"/>
      <c r="M2" s="207"/>
      <c r="N2" s="207"/>
      <c r="O2" s="207"/>
      <c r="P2" s="207"/>
      <c r="Q2" s="207"/>
      <c r="R2" s="207"/>
      <c r="S2" s="207"/>
      <c r="T2" s="208"/>
      <c r="U2" s="18"/>
    </row>
    <row r="3" spans="1:21" s="21" customFormat="1" ht="44.25" customHeight="1" thickBot="1">
      <c r="A3" s="204" t="s">
        <v>189</v>
      </c>
      <c r="B3" s="205"/>
      <c r="C3" s="205"/>
      <c r="D3" s="205"/>
      <c r="E3" s="224"/>
      <c r="F3" s="122"/>
      <c r="G3" s="226" t="s">
        <v>257</v>
      </c>
      <c r="H3" s="227"/>
      <c r="I3" s="228"/>
      <c r="J3" s="209"/>
      <c r="K3" s="243" t="s">
        <v>185</v>
      </c>
      <c r="L3" s="243"/>
      <c r="M3" s="243"/>
      <c r="N3" s="243"/>
      <c r="O3" s="243"/>
      <c r="P3" s="245"/>
      <c r="Q3" s="243" t="s">
        <v>186</v>
      </c>
      <c r="R3" s="243"/>
      <c r="S3" s="243"/>
      <c r="T3" s="244"/>
      <c r="U3" s="20"/>
    </row>
    <row r="4" spans="1:21" s="21" customFormat="1" ht="15.75" customHeight="1" thickBot="1">
      <c r="A4" s="247"/>
      <c r="B4" s="248"/>
      <c r="C4" s="248"/>
      <c r="D4" s="248"/>
      <c r="E4" s="224"/>
      <c r="F4" s="252"/>
      <c r="G4" s="253"/>
      <c r="H4" s="22"/>
      <c r="I4" s="22"/>
      <c r="J4" s="210"/>
      <c r="K4" s="213"/>
      <c r="L4" s="213"/>
      <c r="M4" s="213"/>
      <c r="N4" s="213"/>
      <c r="O4" s="213"/>
      <c r="P4" s="246"/>
      <c r="Q4" s="237"/>
      <c r="R4" s="237"/>
      <c r="S4" s="237"/>
      <c r="T4" s="238"/>
      <c r="U4" s="20"/>
    </row>
    <row r="5" spans="1:21" s="24" customFormat="1" ht="45.75" customHeight="1" thickBot="1">
      <c r="A5" s="234" t="s">
        <v>260</v>
      </c>
      <c r="B5" s="235"/>
      <c r="C5" s="235"/>
      <c r="D5" s="236"/>
      <c r="E5" s="224"/>
      <c r="F5" s="120"/>
      <c r="G5" s="226" t="s">
        <v>192</v>
      </c>
      <c r="H5" s="227"/>
      <c r="I5" s="228"/>
      <c r="J5" s="211"/>
      <c r="K5" s="184"/>
      <c r="L5" s="121"/>
      <c r="M5" s="160"/>
      <c r="N5" s="163"/>
      <c r="O5" s="176"/>
      <c r="P5" s="246"/>
      <c r="Q5" s="134"/>
      <c r="R5" s="142"/>
      <c r="S5" s="189"/>
      <c r="T5" s="126"/>
      <c r="U5" s="23"/>
    </row>
    <row r="6" spans="1:21" s="197" customFormat="1" ht="111" customHeight="1" thickBot="1">
      <c r="A6" s="102" t="s">
        <v>174</v>
      </c>
      <c r="B6" s="106" t="s">
        <v>0</v>
      </c>
      <c r="C6" s="103" t="s">
        <v>194</v>
      </c>
      <c r="D6" s="195" t="s">
        <v>33</v>
      </c>
      <c r="E6" s="224"/>
      <c r="F6" s="103" t="s">
        <v>201</v>
      </c>
      <c r="G6" s="117" t="s">
        <v>234</v>
      </c>
      <c r="H6" s="118" t="s">
        <v>202</v>
      </c>
      <c r="I6" s="119" t="s">
        <v>195</v>
      </c>
      <c r="J6" s="211"/>
      <c r="K6" s="177" t="s">
        <v>183</v>
      </c>
      <c r="L6" s="104" t="s">
        <v>184</v>
      </c>
      <c r="M6" s="150" t="s">
        <v>180</v>
      </c>
      <c r="N6" s="164" t="s">
        <v>238</v>
      </c>
      <c r="O6" s="177" t="s">
        <v>181</v>
      </c>
      <c r="P6" s="246"/>
      <c r="Q6" s="110" t="s">
        <v>187</v>
      </c>
      <c r="R6" s="105" t="s">
        <v>188</v>
      </c>
      <c r="S6" s="164" t="s">
        <v>181</v>
      </c>
      <c r="T6" s="125" t="s">
        <v>179</v>
      </c>
      <c r="U6" s="196"/>
    </row>
    <row r="7" spans="1:21" s="14" customFormat="1" ht="42.75" customHeight="1">
      <c r="A7" s="78">
        <v>1</v>
      </c>
      <c r="B7" s="15" t="s">
        <v>198</v>
      </c>
      <c r="C7" s="25" t="s">
        <v>199</v>
      </c>
      <c r="D7" s="9" t="s">
        <v>83</v>
      </c>
      <c r="E7" s="224"/>
      <c r="F7" s="10"/>
      <c r="G7" s="11"/>
      <c r="H7" s="12"/>
      <c r="I7" s="111">
        <f>IF(G7="","",G7/(G7+H7))</f>
      </c>
      <c r="J7" s="211"/>
      <c r="K7" s="185"/>
      <c r="L7" s="82"/>
      <c r="M7" s="161">
        <f>IF(L7="","",K7/L7)</f>
      </c>
      <c r="N7" s="165">
        <f>IF(I7="",M7,I7*M7)</f>
      </c>
      <c r="O7" s="178">
        <f>IF(L7=0,"",(N7-(N7*$D$130)))</f>
      </c>
      <c r="P7" s="246"/>
      <c r="Q7" s="127" t="s">
        <v>193</v>
      </c>
      <c r="R7" s="136">
        <v>2560</v>
      </c>
      <c r="S7" s="165">
        <f>O7</f>
      </c>
      <c r="T7" s="143">
        <f>IF(L7=0,"",(R7*S7))</f>
      </c>
      <c r="U7" s="13"/>
    </row>
    <row r="8" spans="1:21" s="14" customFormat="1" ht="36">
      <c r="A8" s="4">
        <v>2</v>
      </c>
      <c r="B8" s="3" t="s">
        <v>197</v>
      </c>
      <c r="C8" s="25" t="s">
        <v>199</v>
      </c>
      <c r="D8" s="26" t="s">
        <v>83</v>
      </c>
      <c r="E8" s="224"/>
      <c r="F8" s="27"/>
      <c r="G8" s="28"/>
      <c r="H8" s="29"/>
      <c r="I8" s="112">
        <f>IF(G8="","",G8/(G8+H8))</f>
      </c>
      <c r="J8" s="211"/>
      <c r="K8" s="186"/>
      <c r="L8" s="83"/>
      <c r="M8" s="161">
        <f>IF(L8=0,"",K8/L8)</f>
      </c>
      <c r="N8" s="165">
        <f>IF(I8="",M8,I8*M8)</f>
      </c>
      <c r="O8" s="178">
        <f>IF(L8=0,"",(N8-(N8*$D$130)))</f>
      </c>
      <c r="P8" s="246"/>
      <c r="Q8" s="127" t="s">
        <v>193</v>
      </c>
      <c r="R8" s="137">
        <v>384000</v>
      </c>
      <c r="S8" s="165">
        <f>O8</f>
      </c>
      <c r="T8" s="143">
        <f>IF(L8=0,"",(R8*S8))</f>
      </c>
      <c r="U8" s="13"/>
    </row>
    <row r="9" spans="1:21" s="14" customFormat="1" ht="36">
      <c r="A9" s="4">
        <v>3</v>
      </c>
      <c r="B9" s="3" t="s">
        <v>196</v>
      </c>
      <c r="C9" s="25" t="s">
        <v>199</v>
      </c>
      <c r="D9" s="26" t="s">
        <v>162</v>
      </c>
      <c r="E9" s="224"/>
      <c r="F9" s="27"/>
      <c r="G9" s="28"/>
      <c r="H9" s="29"/>
      <c r="I9" s="112">
        <f aca="true" t="shared" si="0" ref="I9:I72">IF(G9="","",G9/(G9+H9))</f>
      </c>
      <c r="J9" s="211"/>
      <c r="K9" s="186"/>
      <c r="L9" s="83"/>
      <c r="M9" s="161">
        <f aca="true" t="shared" si="1" ref="M9:M72">IF(L9=0,"",K9/L9)</f>
      </c>
      <c r="N9" s="165">
        <f aca="true" t="shared" si="2" ref="N9:N72">IF(I9="",M9,I9*M9)</f>
      </c>
      <c r="O9" s="178">
        <f aca="true" t="shared" si="3" ref="O9:O72">IF(L9=0,"",(N9-(N9*$D$130)))</f>
      </c>
      <c r="P9" s="246"/>
      <c r="Q9" s="127" t="s">
        <v>193</v>
      </c>
      <c r="R9" s="137">
        <v>512</v>
      </c>
      <c r="S9" s="165">
        <f aca="true" t="shared" si="4" ref="S9:S72">O9</f>
      </c>
      <c r="T9" s="143">
        <f aca="true" t="shared" si="5" ref="T9:T72">IF(L9=0,"",(R9*S9))</f>
      </c>
      <c r="U9" s="13"/>
    </row>
    <row r="10" spans="1:21" s="14" customFormat="1" ht="66" customHeight="1">
      <c r="A10" s="4">
        <v>4</v>
      </c>
      <c r="B10" s="3" t="s">
        <v>140</v>
      </c>
      <c r="C10" s="25" t="s">
        <v>199</v>
      </c>
      <c r="D10" s="26" t="s">
        <v>163</v>
      </c>
      <c r="E10" s="224"/>
      <c r="F10" s="27"/>
      <c r="G10" s="28"/>
      <c r="H10" s="29"/>
      <c r="I10" s="112">
        <f t="shared" si="0"/>
      </c>
      <c r="J10" s="211"/>
      <c r="K10" s="186"/>
      <c r="L10" s="83"/>
      <c r="M10" s="161">
        <f t="shared" si="1"/>
      </c>
      <c r="N10" s="165">
        <f t="shared" si="2"/>
      </c>
      <c r="O10" s="178">
        <f t="shared" si="3"/>
      </c>
      <c r="P10" s="246"/>
      <c r="Q10" s="127" t="s">
        <v>193</v>
      </c>
      <c r="R10" s="137">
        <v>7680</v>
      </c>
      <c r="S10" s="165">
        <f t="shared" si="4"/>
      </c>
      <c r="T10" s="143">
        <f t="shared" si="5"/>
      </c>
      <c r="U10" s="13"/>
    </row>
    <row r="11" spans="1:21" s="14" customFormat="1" ht="78" customHeight="1">
      <c r="A11" s="4">
        <v>5</v>
      </c>
      <c r="B11" s="3" t="s">
        <v>3</v>
      </c>
      <c r="C11" s="30" t="s">
        <v>249</v>
      </c>
      <c r="D11" s="26" t="s">
        <v>84</v>
      </c>
      <c r="E11" s="224"/>
      <c r="F11" s="27"/>
      <c r="G11" s="28"/>
      <c r="H11" s="29"/>
      <c r="I11" s="112">
        <f t="shared" si="0"/>
      </c>
      <c r="J11" s="211"/>
      <c r="K11" s="186"/>
      <c r="L11" s="83"/>
      <c r="M11" s="161">
        <f t="shared" si="1"/>
      </c>
      <c r="N11" s="165">
        <f t="shared" si="2"/>
      </c>
      <c r="O11" s="178">
        <f t="shared" si="3"/>
      </c>
      <c r="P11" s="246"/>
      <c r="Q11" s="128" t="s">
        <v>250</v>
      </c>
      <c r="R11" s="137">
        <v>1350</v>
      </c>
      <c r="S11" s="165">
        <f t="shared" si="4"/>
      </c>
      <c r="T11" s="143">
        <f t="shared" si="5"/>
      </c>
      <c r="U11" s="13"/>
    </row>
    <row r="12" spans="1:21" s="14" customFormat="1" ht="39" customHeight="1">
      <c r="A12" s="4">
        <v>6</v>
      </c>
      <c r="B12" s="3" t="s">
        <v>229</v>
      </c>
      <c r="C12" s="25" t="s">
        <v>210</v>
      </c>
      <c r="D12" s="26" t="s">
        <v>164</v>
      </c>
      <c r="E12" s="224"/>
      <c r="F12" s="27"/>
      <c r="G12" s="28"/>
      <c r="H12" s="29"/>
      <c r="I12" s="112">
        <f t="shared" si="0"/>
      </c>
      <c r="J12" s="211"/>
      <c r="K12" s="186"/>
      <c r="L12" s="83"/>
      <c r="M12" s="161">
        <f t="shared" si="1"/>
      </c>
      <c r="N12" s="165">
        <f t="shared" si="2"/>
      </c>
      <c r="O12" s="178">
        <f t="shared" si="3"/>
      </c>
      <c r="P12" s="246"/>
      <c r="Q12" s="128" t="s">
        <v>193</v>
      </c>
      <c r="R12" s="137">
        <v>1664</v>
      </c>
      <c r="S12" s="165">
        <f t="shared" si="4"/>
      </c>
      <c r="T12" s="143">
        <f t="shared" si="5"/>
      </c>
      <c r="U12" s="13"/>
    </row>
    <row r="13" spans="1:21" s="14" customFormat="1" ht="36" customHeight="1">
      <c r="A13" s="4">
        <v>7</v>
      </c>
      <c r="B13" s="3" t="s">
        <v>130</v>
      </c>
      <c r="C13" s="25" t="s">
        <v>210</v>
      </c>
      <c r="D13" s="26" t="s">
        <v>133</v>
      </c>
      <c r="E13" s="224"/>
      <c r="F13" s="27"/>
      <c r="G13" s="28"/>
      <c r="H13" s="29"/>
      <c r="I13" s="112">
        <f t="shared" si="0"/>
      </c>
      <c r="J13" s="211"/>
      <c r="K13" s="186"/>
      <c r="L13" s="83"/>
      <c r="M13" s="161">
        <f t="shared" si="1"/>
      </c>
      <c r="N13" s="165">
        <f t="shared" si="2"/>
      </c>
      <c r="O13" s="178">
        <f t="shared" si="3"/>
      </c>
      <c r="P13" s="246"/>
      <c r="Q13" s="128" t="s">
        <v>193</v>
      </c>
      <c r="R13" s="137">
        <v>1600</v>
      </c>
      <c r="S13" s="165">
        <f t="shared" si="4"/>
      </c>
      <c r="T13" s="143">
        <f t="shared" si="5"/>
      </c>
      <c r="U13" s="13"/>
    </row>
    <row r="14" spans="1:21" s="14" customFormat="1" ht="36" customHeight="1">
      <c r="A14" s="4">
        <v>8</v>
      </c>
      <c r="B14" s="3" t="s">
        <v>127</v>
      </c>
      <c r="C14" s="25" t="s">
        <v>261</v>
      </c>
      <c r="D14" s="26" t="s">
        <v>128</v>
      </c>
      <c r="E14" s="224"/>
      <c r="F14" s="27"/>
      <c r="G14" s="28"/>
      <c r="H14" s="29"/>
      <c r="I14" s="112">
        <f t="shared" si="0"/>
      </c>
      <c r="J14" s="211"/>
      <c r="K14" s="186"/>
      <c r="L14" s="83"/>
      <c r="M14" s="161">
        <f t="shared" si="1"/>
      </c>
      <c r="N14" s="165">
        <f t="shared" si="2"/>
      </c>
      <c r="O14" s="178">
        <f t="shared" si="3"/>
      </c>
      <c r="P14" s="246"/>
      <c r="Q14" s="128" t="s">
        <v>244</v>
      </c>
      <c r="R14" s="137">
        <v>52500</v>
      </c>
      <c r="S14" s="165">
        <f t="shared" si="4"/>
      </c>
      <c r="T14" s="143">
        <f t="shared" si="5"/>
      </c>
      <c r="U14" s="13"/>
    </row>
    <row r="15" spans="1:21" s="14" customFormat="1" ht="36" customHeight="1">
      <c r="A15" s="4">
        <v>9</v>
      </c>
      <c r="B15" s="3" t="s">
        <v>134</v>
      </c>
      <c r="C15" s="25" t="s">
        <v>262</v>
      </c>
      <c r="D15" s="26" t="s">
        <v>135</v>
      </c>
      <c r="E15" s="224"/>
      <c r="F15" s="27"/>
      <c r="G15" s="28"/>
      <c r="H15" s="29"/>
      <c r="I15" s="112">
        <f t="shared" si="0"/>
      </c>
      <c r="J15" s="211"/>
      <c r="K15" s="186"/>
      <c r="L15" s="83"/>
      <c r="M15" s="161">
        <f t="shared" si="1"/>
      </c>
      <c r="N15" s="165">
        <f t="shared" si="2"/>
      </c>
      <c r="O15" s="178">
        <f t="shared" si="3"/>
      </c>
      <c r="P15" s="246"/>
      <c r="Q15" s="128" t="s">
        <v>244</v>
      </c>
      <c r="R15" s="137">
        <v>5600</v>
      </c>
      <c r="S15" s="165">
        <f t="shared" si="4"/>
      </c>
      <c r="T15" s="143">
        <f t="shared" si="5"/>
      </c>
      <c r="U15" s="13"/>
    </row>
    <row r="16" spans="1:21" s="14" customFormat="1" ht="36" customHeight="1">
      <c r="A16" s="4">
        <v>10</v>
      </c>
      <c r="B16" s="3" t="s">
        <v>138</v>
      </c>
      <c r="C16" s="25" t="s">
        <v>199</v>
      </c>
      <c r="D16" s="26" t="s">
        <v>139</v>
      </c>
      <c r="E16" s="224"/>
      <c r="F16" s="27"/>
      <c r="G16" s="28"/>
      <c r="H16" s="29"/>
      <c r="I16" s="112">
        <f t="shared" si="0"/>
      </c>
      <c r="J16" s="211"/>
      <c r="K16" s="186"/>
      <c r="L16" s="83"/>
      <c r="M16" s="161">
        <f t="shared" si="1"/>
      </c>
      <c r="N16" s="165">
        <f t="shared" si="2"/>
      </c>
      <c r="O16" s="178">
        <f t="shared" si="3"/>
      </c>
      <c r="P16" s="246"/>
      <c r="Q16" s="128" t="s">
        <v>193</v>
      </c>
      <c r="R16" s="137">
        <v>15360</v>
      </c>
      <c r="S16" s="165">
        <f t="shared" si="4"/>
      </c>
      <c r="T16" s="143">
        <f t="shared" si="5"/>
      </c>
      <c r="U16" s="13"/>
    </row>
    <row r="17" spans="1:21" s="14" customFormat="1" ht="36" customHeight="1">
      <c r="A17" s="4">
        <v>11</v>
      </c>
      <c r="B17" s="3" t="s">
        <v>4</v>
      </c>
      <c r="C17" s="25" t="s">
        <v>199</v>
      </c>
      <c r="D17" s="26" t="s">
        <v>85</v>
      </c>
      <c r="E17" s="224"/>
      <c r="F17" s="27"/>
      <c r="G17" s="28"/>
      <c r="H17" s="29"/>
      <c r="I17" s="112">
        <f t="shared" si="0"/>
      </c>
      <c r="J17" s="211"/>
      <c r="K17" s="186"/>
      <c r="L17" s="83"/>
      <c r="M17" s="161">
        <f t="shared" si="1"/>
      </c>
      <c r="N17" s="165">
        <f t="shared" si="2"/>
      </c>
      <c r="O17" s="178">
        <f t="shared" si="3"/>
      </c>
      <c r="P17" s="246"/>
      <c r="Q17" s="128" t="s">
        <v>193</v>
      </c>
      <c r="R17" s="137">
        <v>32000</v>
      </c>
      <c r="S17" s="165">
        <f t="shared" si="4"/>
      </c>
      <c r="T17" s="143">
        <f t="shared" si="5"/>
      </c>
      <c r="U17" s="13"/>
    </row>
    <row r="18" spans="1:21" s="14" customFormat="1" ht="36" customHeight="1">
      <c r="A18" s="4">
        <v>12</v>
      </c>
      <c r="B18" s="3" t="s">
        <v>141</v>
      </c>
      <c r="C18" s="25" t="s">
        <v>154</v>
      </c>
      <c r="D18" s="26" t="s">
        <v>142</v>
      </c>
      <c r="E18" s="224"/>
      <c r="F18" s="27"/>
      <c r="G18" s="28"/>
      <c r="H18" s="29"/>
      <c r="I18" s="112">
        <f t="shared" si="0"/>
      </c>
      <c r="J18" s="211"/>
      <c r="K18" s="186"/>
      <c r="L18" s="83"/>
      <c r="M18" s="161">
        <f t="shared" si="1"/>
      </c>
      <c r="N18" s="165">
        <f t="shared" si="2"/>
      </c>
      <c r="O18" s="178">
        <f t="shared" si="3"/>
      </c>
      <c r="P18" s="246"/>
      <c r="Q18" s="128" t="s">
        <v>193</v>
      </c>
      <c r="R18" s="137">
        <v>32000</v>
      </c>
      <c r="S18" s="165">
        <f t="shared" si="4"/>
      </c>
      <c r="T18" s="143">
        <f t="shared" si="5"/>
      </c>
      <c r="U18" s="13"/>
    </row>
    <row r="19" spans="1:21" s="14" customFormat="1" ht="36" customHeight="1">
      <c r="A19" s="4">
        <v>13</v>
      </c>
      <c r="B19" s="3" t="s">
        <v>136</v>
      </c>
      <c r="C19" s="25" t="s">
        <v>221</v>
      </c>
      <c r="D19" s="26" t="s">
        <v>137</v>
      </c>
      <c r="E19" s="224"/>
      <c r="F19" s="27"/>
      <c r="G19" s="28"/>
      <c r="H19" s="29"/>
      <c r="I19" s="112">
        <f t="shared" si="0"/>
      </c>
      <c r="J19" s="211"/>
      <c r="K19" s="186"/>
      <c r="L19" s="83"/>
      <c r="M19" s="161">
        <f t="shared" si="1"/>
      </c>
      <c r="N19" s="165">
        <f t="shared" si="2"/>
      </c>
      <c r="O19" s="178">
        <f t="shared" si="3"/>
      </c>
      <c r="P19" s="246"/>
      <c r="Q19" s="128" t="s">
        <v>193</v>
      </c>
      <c r="R19" s="137">
        <v>400</v>
      </c>
      <c r="S19" s="165">
        <f t="shared" si="4"/>
      </c>
      <c r="T19" s="143">
        <f t="shared" si="5"/>
      </c>
      <c r="U19" s="13"/>
    </row>
    <row r="20" spans="1:21" s="14" customFormat="1" ht="36" customHeight="1">
      <c r="A20" s="4">
        <v>14</v>
      </c>
      <c r="B20" s="3" t="s">
        <v>1</v>
      </c>
      <c r="C20" s="25" t="s">
        <v>263</v>
      </c>
      <c r="D20" s="26" t="s">
        <v>84</v>
      </c>
      <c r="E20" s="224"/>
      <c r="F20" s="27"/>
      <c r="G20" s="28"/>
      <c r="H20" s="29"/>
      <c r="I20" s="112">
        <f t="shared" si="0"/>
      </c>
      <c r="J20" s="211"/>
      <c r="K20" s="186"/>
      <c r="L20" s="83"/>
      <c r="M20" s="161">
        <f t="shared" si="1"/>
      </c>
      <c r="N20" s="165">
        <f t="shared" si="2"/>
      </c>
      <c r="O20" s="178">
        <f t="shared" si="3"/>
      </c>
      <c r="P20" s="246"/>
      <c r="Q20" s="128" t="s">
        <v>244</v>
      </c>
      <c r="R20" s="137">
        <v>9000</v>
      </c>
      <c r="S20" s="165">
        <f t="shared" si="4"/>
      </c>
      <c r="T20" s="143">
        <f t="shared" si="5"/>
      </c>
      <c r="U20" s="13"/>
    </row>
    <row r="21" spans="1:21" s="14" customFormat="1" ht="76.5" customHeight="1">
      <c r="A21" s="4">
        <v>15</v>
      </c>
      <c r="B21" s="3" t="s">
        <v>31</v>
      </c>
      <c r="C21" s="25" t="s">
        <v>230</v>
      </c>
      <c r="D21" s="26" t="s">
        <v>86</v>
      </c>
      <c r="E21" s="224"/>
      <c r="F21" s="27"/>
      <c r="G21" s="28"/>
      <c r="H21" s="29"/>
      <c r="I21" s="112">
        <f t="shared" si="0"/>
      </c>
      <c r="J21" s="211"/>
      <c r="K21" s="186"/>
      <c r="L21" s="83"/>
      <c r="M21" s="161">
        <f t="shared" si="1"/>
      </c>
      <c r="N21" s="165">
        <f t="shared" si="2"/>
      </c>
      <c r="O21" s="178">
        <f t="shared" si="3"/>
      </c>
      <c r="P21" s="246"/>
      <c r="Q21" s="128" t="s">
        <v>193</v>
      </c>
      <c r="R21" s="137">
        <v>2700</v>
      </c>
      <c r="S21" s="165">
        <f t="shared" si="4"/>
      </c>
      <c r="T21" s="143">
        <f t="shared" si="5"/>
      </c>
      <c r="U21" s="13"/>
    </row>
    <row r="22" spans="1:21" s="14" customFormat="1" ht="34.5" customHeight="1">
      <c r="A22" s="4">
        <v>16</v>
      </c>
      <c r="B22" s="3" t="s">
        <v>176</v>
      </c>
      <c r="C22" s="25" t="s">
        <v>199</v>
      </c>
      <c r="D22" s="26" t="s">
        <v>87</v>
      </c>
      <c r="E22" s="224"/>
      <c r="F22" s="27"/>
      <c r="G22" s="28"/>
      <c r="H22" s="29"/>
      <c r="I22" s="112">
        <f t="shared" si="0"/>
      </c>
      <c r="J22" s="211"/>
      <c r="K22" s="186"/>
      <c r="L22" s="83"/>
      <c r="M22" s="161">
        <f t="shared" si="1"/>
      </c>
      <c r="N22" s="165">
        <f t="shared" si="2"/>
      </c>
      <c r="O22" s="178">
        <f t="shared" si="3"/>
      </c>
      <c r="P22" s="246"/>
      <c r="Q22" s="128" t="s">
        <v>193</v>
      </c>
      <c r="R22" s="137">
        <v>89600</v>
      </c>
      <c r="S22" s="165">
        <f t="shared" si="4"/>
      </c>
      <c r="T22" s="143">
        <f t="shared" si="5"/>
      </c>
      <c r="U22" s="13"/>
    </row>
    <row r="23" spans="1:21" s="14" customFormat="1" ht="65.25" customHeight="1">
      <c r="A23" s="4">
        <v>17</v>
      </c>
      <c r="B23" s="3" t="s">
        <v>5</v>
      </c>
      <c r="C23" s="25" t="s">
        <v>199</v>
      </c>
      <c r="D23" s="26" t="s">
        <v>88</v>
      </c>
      <c r="E23" s="224"/>
      <c r="F23" s="27"/>
      <c r="G23" s="28"/>
      <c r="H23" s="29"/>
      <c r="I23" s="112">
        <f t="shared" si="0"/>
      </c>
      <c r="J23" s="211"/>
      <c r="K23" s="186"/>
      <c r="L23" s="83"/>
      <c r="M23" s="161">
        <f t="shared" si="1"/>
      </c>
      <c r="N23" s="165">
        <f t="shared" si="2"/>
      </c>
      <c r="O23" s="178">
        <f t="shared" si="3"/>
      </c>
      <c r="P23" s="246"/>
      <c r="Q23" s="128" t="s">
        <v>193</v>
      </c>
      <c r="R23" s="137">
        <v>8960</v>
      </c>
      <c r="S23" s="165">
        <f t="shared" si="4"/>
      </c>
      <c r="T23" s="143">
        <f t="shared" si="5"/>
      </c>
      <c r="U23" s="13"/>
    </row>
    <row r="24" spans="1:21" s="14" customFormat="1" ht="63.75" customHeight="1">
      <c r="A24" s="4">
        <v>18</v>
      </c>
      <c r="B24" s="3" t="s">
        <v>6</v>
      </c>
      <c r="C24" s="25" t="s">
        <v>199</v>
      </c>
      <c r="D24" s="26" t="s">
        <v>89</v>
      </c>
      <c r="E24" s="224"/>
      <c r="F24" s="27"/>
      <c r="G24" s="28"/>
      <c r="H24" s="29"/>
      <c r="I24" s="112">
        <f t="shared" si="0"/>
      </c>
      <c r="J24" s="211"/>
      <c r="K24" s="186"/>
      <c r="L24" s="83"/>
      <c r="M24" s="161">
        <f t="shared" si="1"/>
      </c>
      <c r="N24" s="165">
        <f t="shared" si="2"/>
      </c>
      <c r="O24" s="178">
        <f t="shared" si="3"/>
      </c>
      <c r="P24" s="246"/>
      <c r="Q24" s="128" t="s">
        <v>193</v>
      </c>
      <c r="R24" s="137">
        <v>8960</v>
      </c>
      <c r="S24" s="165">
        <f t="shared" si="4"/>
      </c>
      <c r="T24" s="143">
        <f t="shared" si="5"/>
      </c>
      <c r="U24" s="13"/>
    </row>
    <row r="25" spans="1:21" s="14" customFormat="1" ht="48">
      <c r="A25" s="4">
        <v>19</v>
      </c>
      <c r="B25" s="3" t="s">
        <v>7</v>
      </c>
      <c r="C25" s="25" t="s">
        <v>155</v>
      </c>
      <c r="D25" s="26" t="s">
        <v>90</v>
      </c>
      <c r="E25" s="224"/>
      <c r="F25" s="27"/>
      <c r="G25" s="28"/>
      <c r="H25" s="29"/>
      <c r="I25" s="112">
        <f t="shared" si="0"/>
      </c>
      <c r="J25" s="211"/>
      <c r="K25" s="186"/>
      <c r="L25" s="83"/>
      <c r="M25" s="161">
        <f t="shared" si="1"/>
      </c>
      <c r="N25" s="165">
        <f t="shared" si="2"/>
      </c>
      <c r="O25" s="178">
        <f t="shared" si="3"/>
      </c>
      <c r="P25" s="246"/>
      <c r="Q25" s="128" t="s">
        <v>239</v>
      </c>
      <c r="R25" s="137">
        <v>25000</v>
      </c>
      <c r="S25" s="165">
        <f t="shared" si="4"/>
      </c>
      <c r="T25" s="143">
        <f t="shared" si="5"/>
      </c>
      <c r="U25" s="13"/>
    </row>
    <row r="26" spans="1:21" s="14" customFormat="1" ht="83.25" customHeight="1">
      <c r="A26" s="4">
        <v>20</v>
      </c>
      <c r="B26" s="3" t="s">
        <v>8</v>
      </c>
      <c r="C26" s="25" t="s">
        <v>203</v>
      </c>
      <c r="D26" s="26" t="s">
        <v>91</v>
      </c>
      <c r="E26" s="224"/>
      <c r="F26" s="27"/>
      <c r="G26" s="28"/>
      <c r="H26" s="29"/>
      <c r="I26" s="112">
        <f t="shared" si="0"/>
      </c>
      <c r="J26" s="211"/>
      <c r="K26" s="186"/>
      <c r="L26" s="83"/>
      <c r="M26" s="161">
        <f t="shared" si="1"/>
      </c>
      <c r="N26" s="165">
        <f t="shared" si="2"/>
      </c>
      <c r="O26" s="178">
        <f t="shared" si="3"/>
      </c>
      <c r="P26" s="246"/>
      <c r="Q26" s="128" t="s">
        <v>240</v>
      </c>
      <c r="R26" s="137">
        <v>3200</v>
      </c>
      <c r="S26" s="165">
        <f t="shared" si="4"/>
      </c>
      <c r="T26" s="143">
        <f t="shared" si="5"/>
      </c>
      <c r="U26" s="13"/>
    </row>
    <row r="27" spans="1:21" s="14" customFormat="1" ht="75.75" customHeight="1">
      <c r="A27" s="4">
        <v>21</v>
      </c>
      <c r="B27" s="3" t="s">
        <v>9</v>
      </c>
      <c r="C27" s="25" t="s">
        <v>204</v>
      </c>
      <c r="D27" s="26" t="s">
        <v>92</v>
      </c>
      <c r="E27" s="224"/>
      <c r="F27" s="27"/>
      <c r="G27" s="28"/>
      <c r="H27" s="29"/>
      <c r="I27" s="112">
        <f t="shared" si="0"/>
      </c>
      <c r="J27" s="211"/>
      <c r="K27" s="186"/>
      <c r="L27" s="83"/>
      <c r="M27" s="161">
        <f t="shared" si="1"/>
      </c>
      <c r="N27" s="165">
        <f t="shared" si="2"/>
      </c>
      <c r="O27" s="178">
        <f t="shared" si="3"/>
      </c>
      <c r="P27" s="246"/>
      <c r="Q27" s="128" t="s">
        <v>193</v>
      </c>
      <c r="R27" s="137">
        <v>2000</v>
      </c>
      <c r="S27" s="165">
        <f t="shared" si="4"/>
      </c>
      <c r="T27" s="143">
        <f t="shared" si="5"/>
      </c>
      <c r="U27" s="13"/>
    </row>
    <row r="28" spans="1:21" s="14" customFormat="1" ht="84" customHeight="1">
      <c r="A28" s="4">
        <v>22</v>
      </c>
      <c r="B28" s="3" t="s">
        <v>10</v>
      </c>
      <c r="C28" s="25" t="s">
        <v>204</v>
      </c>
      <c r="D28" s="26" t="s">
        <v>93</v>
      </c>
      <c r="E28" s="224"/>
      <c r="F28" s="27"/>
      <c r="G28" s="28"/>
      <c r="H28" s="29"/>
      <c r="I28" s="112">
        <f t="shared" si="0"/>
      </c>
      <c r="J28" s="211"/>
      <c r="K28" s="186"/>
      <c r="L28" s="83"/>
      <c r="M28" s="161">
        <f t="shared" si="1"/>
      </c>
      <c r="N28" s="165">
        <f t="shared" si="2"/>
      </c>
      <c r="O28" s="178">
        <f t="shared" si="3"/>
      </c>
      <c r="P28" s="246"/>
      <c r="Q28" s="128" t="s">
        <v>193</v>
      </c>
      <c r="R28" s="137">
        <v>2000</v>
      </c>
      <c r="S28" s="165">
        <f t="shared" si="4"/>
      </c>
      <c r="T28" s="143">
        <f t="shared" si="5"/>
      </c>
      <c r="U28" s="13"/>
    </row>
    <row r="29" spans="1:21" s="14" customFormat="1" ht="99" customHeight="1">
      <c r="A29" s="4">
        <v>23</v>
      </c>
      <c r="B29" s="3" t="s">
        <v>177</v>
      </c>
      <c r="C29" s="25" t="s">
        <v>205</v>
      </c>
      <c r="D29" s="26" t="s">
        <v>94</v>
      </c>
      <c r="E29" s="224"/>
      <c r="F29" s="27"/>
      <c r="G29" s="28"/>
      <c r="H29" s="29"/>
      <c r="I29" s="112">
        <f t="shared" si="0"/>
      </c>
      <c r="J29" s="211"/>
      <c r="K29" s="186"/>
      <c r="L29" s="83"/>
      <c r="M29" s="161">
        <f t="shared" si="1"/>
      </c>
      <c r="N29" s="165">
        <f t="shared" si="2"/>
      </c>
      <c r="O29" s="178">
        <f t="shared" si="3"/>
      </c>
      <c r="P29" s="246"/>
      <c r="Q29" s="128" t="s">
        <v>193</v>
      </c>
      <c r="R29" s="137">
        <v>10000</v>
      </c>
      <c r="S29" s="165">
        <f t="shared" si="4"/>
      </c>
      <c r="T29" s="143">
        <f t="shared" si="5"/>
      </c>
      <c r="U29" s="13"/>
    </row>
    <row r="30" spans="1:21" s="14" customFormat="1" ht="38.25" customHeight="1">
      <c r="A30" s="4">
        <v>24</v>
      </c>
      <c r="B30" s="3" t="s">
        <v>11</v>
      </c>
      <c r="C30" s="25" t="s">
        <v>206</v>
      </c>
      <c r="D30" s="26" t="s">
        <v>95</v>
      </c>
      <c r="E30" s="224"/>
      <c r="F30" s="27"/>
      <c r="G30" s="28"/>
      <c r="H30" s="29"/>
      <c r="I30" s="112">
        <f t="shared" si="0"/>
      </c>
      <c r="J30" s="211"/>
      <c r="K30" s="186"/>
      <c r="L30" s="83"/>
      <c r="M30" s="161">
        <f t="shared" si="1"/>
      </c>
      <c r="N30" s="165">
        <f t="shared" si="2"/>
      </c>
      <c r="O30" s="178">
        <f t="shared" si="3"/>
      </c>
      <c r="P30" s="246"/>
      <c r="Q30" s="128" t="s">
        <v>193</v>
      </c>
      <c r="R30" s="137">
        <v>6600</v>
      </c>
      <c r="S30" s="165">
        <f t="shared" si="4"/>
      </c>
      <c r="T30" s="143">
        <f t="shared" si="5"/>
      </c>
      <c r="U30" s="13"/>
    </row>
    <row r="31" spans="1:21" s="14" customFormat="1" ht="38.25" customHeight="1">
      <c r="A31" s="4">
        <v>25</v>
      </c>
      <c r="B31" s="3" t="s">
        <v>156</v>
      </c>
      <c r="C31" s="25">
        <v>1</v>
      </c>
      <c r="D31" s="26"/>
      <c r="E31" s="224"/>
      <c r="F31" s="27"/>
      <c r="G31" s="28"/>
      <c r="H31" s="29"/>
      <c r="I31" s="112">
        <f t="shared" si="0"/>
      </c>
      <c r="J31" s="211"/>
      <c r="K31" s="186"/>
      <c r="L31" s="83"/>
      <c r="M31" s="161">
        <f t="shared" si="1"/>
      </c>
      <c r="N31" s="165">
        <f t="shared" si="2"/>
      </c>
      <c r="O31" s="178">
        <f t="shared" si="3"/>
      </c>
      <c r="P31" s="246"/>
      <c r="Q31" s="128">
        <v>1</v>
      </c>
      <c r="R31" s="137">
        <v>50</v>
      </c>
      <c r="S31" s="165">
        <f t="shared" si="4"/>
      </c>
      <c r="T31" s="143">
        <f t="shared" si="5"/>
      </c>
      <c r="U31" s="13"/>
    </row>
    <row r="32" spans="1:21" s="14" customFormat="1" ht="38.25" customHeight="1">
      <c r="A32" s="4" t="s">
        <v>173</v>
      </c>
      <c r="B32" s="3" t="s">
        <v>157</v>
      </c>
      <c r="C32" s="25">
        <v>1</v>
      </c>
      <c r="D32" s="26"/>
      <c r="E32" s="224"/>
      <c r="F32" s="27"/>
      <c r="G32" s="28"/>
      <c r="H32" s="29"/>
      <c r="I32" s="112">
        <f t="shared" si="0"/>
      </c>
      <c r="J32" s="211"/>
      <c r="K32" s="186"/>
      <c r="L32" s="83"/>
      <c r="M32" s="161">
        <f t="shared" si="1"/>
      </c>
      <c r="N32" s="165">
        <f t="shared" si="2"/>
      </c>
      <c r="O32" s="178">
        <f t="shared" si="3"/>
      </c>
      <c r="P32" s="246"/>
      <c r="Q32" s="128">
        <v>1</v>
      </c>
      <c r="R32" s="137">
        <v>30</v>
      </c>
      <c r="S32" s="165">
        <f t="shared" si="4"/>
      </c>
      <c r="T32" s="143">
        <f t="shared" si="5"/>
      </c>
      <c r="U32" s="13"/>
    </row>
    <row r="33" spans="1:21" s="14" customFormat="1" ht="72">
      <c r="A33" s="4">
        <v>26</v>
      </c>
      <c r="B33" s="3" t="s">
        <v>178</v>
      </c>
      <c r="C33" s="25" t="s">
        <v>207</v>
      </c>
      <c r="D33" s="26" t="s">
        <v>96</v>
      </c>
      <c r="E33" s="224"/>
      <c r="F33" s="27"/>
      <c r="G33" s="28"/>
      <c r="H33" s="29"/>
      <c r="I33" s="112">
        <f t="shared" si="0"/>
      </c>
      <c r="J33" s="211"/>
      <c r="K33" s="186"/>
      <c r="L33" s="83"/>
      <c r="M33" s="161">
        <f t="shared" si="1"/>
      </c>
      <c r="N33" s="165">
        <f t="shared" si="2"/>
      </c>
      <c r="O33" s="178">
        <f t="shared" si="3"/>
      </c>
      <c r="P33" s="246"/>
      <c r="Q33" s="128" t="s">
        <v>193</v>
      </c>
      <c r="R33" s="137">
        <v>180</v>
      </c>
      <c r="S33" s="165">
        <f t="shared" si="4"/>
      </c>
      <c r="T33" s="143">
        <f t="shared" si="5"/>
      </c>
      <c r="U33" s="13"/>
    </row>
    <row r="34" spans="1:21" s="14" customFormat="1" ht="68.25" customHeight="1">
      <c r="A34" s="4">
        <v>27</v>
      </c>
      <c r="B34" s="3" t="s">
        <v>12</v>
      </c>
      <c r="C34" s="25" t="s">
        <v>199</v>
      </c>
      <c r="D34" s="26" t="s">
        <v>97</v>
      </c>
      <c r="E34" s="224"/>
      <c r="F34" s="27"/>
      <c r="G34" s="28"/>
      <c r="H34" s="29"/>
      <c r="I34" s="112">
        <f t="shared" si="0"/>
      </c>
      <c r="J34" s="211"/>
      <c r="K34" s="186"/>
      <c r="L34" s="83"/>
      <c r="M34" s="161">
        <f t="shared" si="1"/>
      </c>
      <c r="N34" s="165">
        <f t="shared" si="2"/>
      </c>
      <c r="O34" s="178">
        <f t="shared" si="3"/>
      </c>
      <c r="P34" s="246"/>
      <c r="Q34" s="128" t="s">
        <v>193</v>
      </c>
      <c r="R34" s="137">
        <v>12800</v>
      </c>
      <c r="S34" s="165">
        <f t="shared" si="4"/>
      </c>
      <c r="T34" s="143">
        <f t="shared" si="5"/>
      </c>
      <c r="U34" s="13"/>
    </row>
    <row r="35" spans="1:21" s="14" customFormat="1" ht="63" customHeight="1">
      <c r="A35" s="4">
        <v>28</v>
      </c>
      <c r="B35" s="3" t="s">
        <v>13</v>
      </c>
      <c r="C35" s="25" t="s">
        <v>208</v>
      </c>
      <c r="D35" s="26" t="s">
        <v>98</v>
      </c>
      <c r="E35" s="224"/>
      <c r="F35" s="27"/>
      <c r="G35" s="28"/>
      <c r="H35" s="29"/>
      <c r="I35" s="112">
        <f t="shared" si="0"/>
      </c>
      <c r="J35" s="211"/>
      <c r="K35" s="186"/>
      <c r="L35" s="83"/>
      <c r="M35" s="161">
        <f t="shared" si="1"/>
      </c>
      <c r="N35" s="165">
        <f t="shared" si="2"/>
      </c>
      <c r="O35" s="178">
        <f t="shared" si="3"/>
      </c>
      <c r="P35" s="246"/>
      <c r="Q35" s="128" t="s">
        <v>193</v>
      </c>
      <c r="R35" s="137">
        <v>9600</v>
      </c>
      <c r="S35" s="165">
        <f t="shared" si="4"/>
      </c>
      <c r="T35" s="143">
        <f t="shared" si="5"/>
      </c>
      <c r="U35" s="13"/>
    </row>
    <row r="36" spans="1:21" s="14" customFormat="1" ht="42.75" customHeight="1">
      <c r="A36" s="4">
        <v>29</v>
      </c>
      <c r="B36" s="3" t="s">
        <v>131</v>
      </c>
      <c r="C36" s="25" t="s">
        <v>264</v>
      </c>
      <c r="D36" s="26" t="s">
        <v>132</v>
      </c>
      <c r="E36" s="224"/>
      <c r="F36" s="27"/>
      <c r="G36" s="28"/>
      <c r="H36" s="29"/>
      <c r="I36" s="112">
        <f t="shared" si="0"/>
      </c>
      <c r="J36" s="211"/>
      <c r="K36" s="186"/>
      <c r="L36" s="83"/>
      <c r="M36" s="161">
        <f t="shared" si="1"/>
      </c>
      <c r="N36" s="165">
        <f t="shared" si="2"/>
      </c>
      <c r="O36" s="178">
        <f t="shared" si="3"/>
      </c>
      <c r="P36" s="246"/>
      <c r="Q36" s="128" t="s">
        <v>241</v>
      </c>
      <c r="R36" s="137">
        <v>1200</v>
      </c>
      <c r="S36" s="165">
        <f t="shared" si="4"/>
      </c>
      <c r="T36" s="143">
        <f t="shared" si="5"/>
      </c>
      <c r="U36" s="13"/>
    </row>
    <row r="37" spans="1:21" s="14" customFormat="1" ht="42.75" customHeight="1">
      <c r="A37" s="4">
        <v>30</v>
      </c>
      <c r="B37" s="3" t="s">
        <v>14</v>
      </c>
      <c r="C37" s="25" t="s">
        <v>158</v>
      </c>
      <c r="D37" s="26" t="s">
        <v>99</v>
      </c>
      <c r="E37" s="224"/>
      <c r="F37" s="27"/>
      <c r="G37" s="28"/>
      <c r="H37" s="29"/>
      <c r="I37" s="112">
        <f t="shared" si="0"/>
      </c>
      <c r="J37" s="211"/>
      <c r="K37" s="186"/>
      <c r="L37" s="83"/>
      <c r="M37" s="161">
        <f t="shared" si="1"/>
      </c>
      <c r="N37" s="165">
        <f t="shared" si="2"/>
      </c>
      <c r="O37" s="178">
        <f t="shared" si="3"/>
      </c>
      <c r="P37" s="246"/>
      <c r="Q37" s="128" t="s">
        <v>241</v>
      </c>
      <c r="R37" s="137">
        <v>100</v>
      </c>
      <c r="S37" s="165">
        <f t="shared" si="4"/>
      </c>
      <c r="T37" s="143">
        <f t="shared" si="5"/>
      </c>
      <c r="U37" s="13"/>
    </row>
    <row r="38" spans="1:21" s="14" customFormat="1" ht="42" customHeight="1">
      <c r="A38" s="4">
        <v>31</v>
      </c>
      <c r="B38" s="3" t="s">
        <v>2</v>
      </c>
      <c r="C38" s="25" t="s">
        <v>265</v>
      </c>
      <c r="D38" s="26" t="s">
        <v>100</v>
      </c>
      <c r="E38" s="224"/>
      <c r="F38" s="27"/>
      <c r="G38" s="28"/>
      <c r="H38" s="29"/>
      <c r="I38" s="112">
        <f t="shared" si="0"/>
      </c>
      <c r="J38" s="211"/>
      <c r="K38" s="186"/>
      <c r="L38" s="83"/>
      <c r="M38" s="161">
        <f t="shared" si="1"/>
      </c>
      <c r="N38" s="165">
        <f t="shared" si="2"/>
      </c>
      <c r="O38" s="178">
        <f t="shared" si="3"/>
      </c>
      <c r="P38" s="246"/>
      <c r="Q38" s="128" t="s">
        <v>241</v>
      </c>
      <c r="R38" s="137">
        <v>12000</v>
      </c>
      <c r="S38" s="165">
        <f t="shared" si="4"/>
      </c>
      <c r="T38" s="143">
        <f t="shared" si="5"/>
      </c>
      <c r="U38" s="13"/>
    </row>
    <row r="39" spans="1:21" s="14" customFormat="1" ht="44.25" customHeight="1">
      <c r="A39" s="4">
        <v>32</v>
      </c>
      <c r="B39" s="3" t="s">
        <v>15</v>
      </c>
      <c r="C39" s="25" t="s">
        <v>266</v>
      </c>
      <c r="D39" s="26" t="s">
        <v>101</v>
      </c>
      <c r="E39" s="224"/>
      <c r="F39" s="27"/>
      <c r="G39" s="28"/>
      <c r="H39" s="29"/>
      <c r="I39" s="112">
        <f t="shared" si="0"/>
      </c>
      <c r="J39" s="211"/>
      <c r="K39" s="186"/>
      <c r="L39" s="83"/>
      <c r="M39" s="161">
        <f t="shared" si="1"/>
      </c>
      <c r="N39" s="165">
        <f t="shared" si="2"/>
      </c>
      <c r="O39" s="178">
        <f t="shared" si="3"/>
      </c>
      <c r="P39" s="246"/>
      <c r="Q39" s="128" t="s">
        <v>241</v>
      </c>
      <c r="R39" s="137">
        <v>3600</v>
      </c>
      <c r="S39" s="165">
        <f t="shared" si="4"/>
      </c>
      <c r="T39" s="143">
        <f t="shared" si="5"/>
      </c>
      <c r="U39" s="13"/>
    </row>
    <row r="40" spans="1:21" s="14" customFormat="1" ht="115.5" customHeight="1">
      <c r="A40" s="4">
        <v>33</v>
      </c>
      <c r="B40" s="3" t="s">
        <v>200</v>
      </c>
      <c r="C40" s="25" t="s">
        <v>251</v>
      </c>
      <c r="D40" s="26" t="s">
        <v>102</v>
      </c>
      <c r="E40" s="224"/>
      <c r="F40" s="27"/>
      <c r="G40" s="28"/>
      <c r="H40" s="29"/>
      <c r="I40" s="112">
        <f t="shared" si="0"/>
      </c>
      <c r="J40" s="211"/>
      <c r="K40" s="186"/>
      <c r="L40" s="83"/>
      <c r="M40" s="161">
        <f t="shared" si="1"/>
      </c>
      <c r="N40" s="165">
        <f t="shared" si="2"/>
      </c>
      <c r="O40" s="178">
        <f t="shared" si="3"/>
      </c>
      <c r="P40" s="246"/>
      <c r="Q40" s="128" t="s">
        <v>241</v>
      </c>
      <c r="R40" s="137">
        <v>1800</v>
      </c>
      <c r="S40" s="165">
        <f t="shared" si="4"/>
      </c>
      <c r="T40" s="143">
        <f t="shared" si="5"/>
      </c>
      <c r="U40" s="13"/>
    </row>
    <row r="41" spans="1:21" s="14" customFormat="1" ht="78.75" customHeight="1">
      <c r="A41" s="4">
        <v>34</v>
      </c>
      <c r="B41" s="3" t="s">
        <v>16</v>
      </c>
      <c r="C41" s="25" t="s">
        <v>209</v>
      </c>
      <c r="D41" s="26" t="s">
        <v>103</v>
      </c>
      <c r="E41" s="224"/>
      <c r="F41" s="27"/>
      <c r="G41" s="28"/>
      <c r="H41" s="29"/>
      <c r="I41" s="112">
        <f t="shared" si="0"/>
      </c>
      <c r="J41" s="211"/>
      <c r="K41" s="186"/>
      <c r="L41" s="83"/>
      <c r="M41" s="161">
        <f t="shared" si="1"/>
      </c>
      <c r="N41" s="165">
        <f t="shared" si="2"/>
      </c>
      <c r="O41" s="178">
        <f t="shared" si="3"/>
      </c>
      <c r="P41" s="246"/>
      <c r="Q41" s="128" t="s">
        <v>242</v>
      </c>
      <c r="R41" s="137">
        <v>2520</v>
      </c>
      <c r="S41" s="165">
        <f t="shared" si="4"/>
      </c>
      <c r="T41" s="143">
        <f t="shared" si="5"/>
      </c>
      <c r="U41" s="13"/>
    </row>
    <row r="42" spans="1:21" s="14" customFormat="1" ht="33" customHeight="1">
      <c r="A42" s="4">
        <v>35</v>
      </c>
      <c r="B42" s="3" t="s">
        <v>17</v>
      </c>
      <c r="C42" s="25" t="s">
        <v>252</v>
      </c>
      <c r="D42" s="26" t="s">
        <v>101</v>
      </c>
      <c r="E42" s="224"/>
      <c r="F42" s="27"/>
      <c r="G42" s="28"/>
      <c r="H42" s="29"/>
      <c r="I42" s="112">
        <f t="shared" si="0"/>
      </c>
      <c r="J42" s="211"/>
      <c r="K42" s="186"/>
      <c r="L42" s="83"/>
      <c r="M42" s="161">
        <f t="shared" si="1"/>
      </c>
      <c r="N42" s="165">
        <f t="shared" si="2"/>
      </c>
      <c r="O42" s="178">
        <f t="shared" si="3"/>
      </c>
      <c r="P42" s="246"/>
      <c r="Q42" s="128" t="s">
        <v>243</v>
      </c>
      <c r="R42" s="137">
        <v>50</v>
      </c>
      <c r="S42" s="165">
        <f t="shared" si="4"/>
      </c>
      <c r="T42" s="143">
        <f t="shared" si="5"/>
      </c>
      <c r="U42" s="13"/>
    </row>
    <row r="43" spans="1:21" s="14" customFormat="1" ht="104.25" customHeight="1">
      <c r="A43" s="4">
        <v>36</v>
      </c>
      <c r="B43" s="3" t="s">
        <v>18</v>
      </c>
      <c r="C43" s="25" t="s">
        <v>210</v>
      </c>
      <c r="D43" s="26" t="s">
        <v>104</v>
      </c>
      <c r="E43" s="224"/>
      <c r="F43" s="27"/>
      <c r="G43" s="28"/>
      <c r="H43" s="29"/>
      <c r="I43" s="112">
        <f t="shared" si="0"/>
      </c>
      <c r="J43" s="211"/>
      <c r="K43" s="186"/>
      <c r="L43" s="83"/>
      <c r="M43" s="161">
        <f t="shared" si="1"/>
      </c>
      <c r="N43" s="165">
        <f t="shared" si="2"/>
      </c>
      <c r="O43" s="178">
        <f t="shared" si="3"/>
      </c>
      <c r="P43" s="246"/>
      <c r="Q43" s="128" t="s">
        <v>193</v>
      </c>
      <c r="R43" s="137">
        <v>3200</v>
      </c>
      <c r="S43" s="165">
        <f t="shared" si="4"/>
      </c>
      <c r="T43" s="143">
        <f t="shared" si="5"/>
      </c>
      <c r="U43" s="13"/>
    </row>
    <row r="44" spans="1:21" s="14" customFormat="1" ht="99" customHeight="1">
      <c r="A44" s="4">
        <v>37</v>
      </c>
      <c r="B44" s="3" t="s">
        <v>19</v>
      </c>
      <c r="C44" s="25" t="s">
        <v>210</v>
      </c>
      <c r="D44" s="26" t="s">
        <v>121</v>
      </c>
      <c r="E44" s="224"/>
      <c r="F44" s="27"/>
      <c r="G44" s="28"/>
      <c r="H44" s="29"/>
      <c r="I44" s="112">
        <f t="shared" si="0"/>
      </c>
      <c r="J44" s="211"/>
      <c r="K44" s="186"/>
      <c r="L44" s="83"/>
      <c r="M44" s="161">
        <f t="shared" si="1"/>
      </c>
      <c r="N44" s="165">
        <f t="shared" si="2"/>
      </c>
      <c r="O44" s="178">
        <f t="shared" si="3"/>
      </c>
      <c r="P44" s="246"/>
      <c r="Q44" s="128" t="s">
        <v>193</v>
      </c>
      <c r="R44" s="137">
        <v>6400</v>
      </c>
      <c r="S44" s="165">
        <f t="shared" si="4"/>
      </c>
      <c r="T44" s="143">
        <f t="shared" si="5"/>
      </c>
      <c r="U44" s="13"/>
    </row>
    <row r="45" spans="1:21" s="14" customFormat="1" ht="60">
      <c r="A45" s="4">
        <v>38</v>
      </c>
      <c r="B45" s="3" t="s">
        <v>20</v>
      </c>
      <c r="C45" s="25" t="s">
        <v>210</v>
      </c>
      <c r="D45" s="26" t="s">
        <v>105</v>
      </c>
      <c r="E45" s="224"/>
      <c r="F45" s="27"/>
      <c r="G45" s="28"/>
      <c r="H45" s="29"/>
      <c r="I45" s="112">
        <f t="shared" si="0"/>
      </c>
      <c r="J45" s="211"/>
      <c r="K45" s="186"/>
      <c r="L45" s="83"/>
      <c r="M45" s="161">
        <f t="shared" si="1"/>
      </c>
      <c r="N45" s="165">
        <f t="shared" si="2"/>
      </c>
      <c r="O45" s="178">
        <f t="shared" si="3"/>
      </c>
      <c r="P45" s="246"/>
      <c r="Q45" s="128" t="s">
        <v>193</v>
      </c>
      <c r="R45" s="137">
        <v>1600</v>
      </c>
      <c r="S45" s="165">
        <f t="shared" si="4"/>
      </c>
      <c r="T45" s="143">
        <f t="shared" si="5"/>
      </c>
      <c r="U45" s="13"/>
    </row>
    <row r="46" spans="1:21" s="14" customFormat="1" ht="98.25" customHeight="1">
      <c r="A46" s="4">
        <v>39</v>
      </c>
      <c r="B46" s="3" t="s">
        <v>21</v>
      </c>
      <c r="C46" s="25" t="s">
        <v>211</v>
      </c>
      <c r="D46" s="26" t="s">
        <v>106</v>
      </c>
      <c r="E46" s="224"/>
      <c r="F46" s="27"/>
      <c r="G46" s="28"/>
      <c r="H46" s="29"/>
      <c r="I46" s="112">
        <f t="shared" si="0"/>
      </c>
      <c r="J46" s="211"/>
      <c r="K46" s="186"/>
      <c r="L46" s="83"/>
      <c r="M46" s="161">
        <f t="shared" si="1"/>
      </c>
      <c r="N46" s="165">
        <f t="shared" si="2"/>
      </c>
      <c r="O46" s="178">
        <f t="shared" si="3"/>
      </c>
      <c r="P46" s="246"/>
      <c r="Q46" s="128" t="s">
        <v>193</v>
      </c>
      <c r="R46" s="137">
        <v>360</v>
      </c>
      <c r="S46" s="165">
        <f t="shared" si="4"/>
      </c>
      <c r="T46" s="143">
        <f t="shared" si="5"/>
      </c>
      <c r="U46" s="13"/>
    </row>
    <row r="47" spans="1:21" s="14" customFormat="1" ht="24">
      <c r="A47" s="4">
        <v>40</v>
      </c>
      <c r="B47" s="3" t="s">
        <v>24</v>
      </c>
      <c r="C47" s="25" t="s">
        <v>203</v>
      </c>
      <c r="D47" s="26" t="s">
        <v>107</v>
      </c>
      <c r="E47" s="224"/>
      <c r="F47" s="27"/>
      <c r="G47" s="28"/>
      <c r="H47" s="29"/>
      <c r="I47" s="112">
        <f t="shared" si="0"/>
      </c>
      <c r="J47" s="211"/>
      <c r="K47" s="186"/>
      <c r="L47" s="83"/>
      <c r="M47" s="161">
        <f t="shared" si="1"/>
      </c>
      <c r="N47" s="165">
        <f t="shared" si="2"/>
      </c>
      <c r="O47" s="178">
        <f t="shared" si="3"/>
      </c>
      <c r="P47" s="246"/>
      <c r="Q47" s="128" t="s">
        <v>193</v>
      </c>
      <c r="R47" s="137">
        <v>3200</v>
      </c>
      <c r="S47" s="165">
        <f t="shared" si="4"/>
      </c>
      <c r="T47" s="143">
        <f t="shared" si="5"/>
      </c>
      <c r="U47" s="13"/>
    </row>
    <row r="48" spans="1:21" s="14" customFormat="1" ht="60">
      <c r="A48" s="4">
        <v>41</v>
      </c>
      <c r="B48" s="3" t="s">
        <v>22</v>
      </c>
      <c r="C48" s="25" t="s">
        <v>199</v>
      </c>
      <c r="D48" s="26" t="s">
        <v>108</v>
      </c>
      <c r="E48" s="224"/>
      <c r="F48" s="27"/>
      <c r="G48" s="28"/>
      <c r="H48" s="29"/>
      <c r="I48" s="112">
        <f t="shared" si="0"/>
      </c>
      <c r="J48" s="211"/>
      <c r="K48" s="186"/>
      <c r="L48" s="83"/>
      <c r="M48" s="161">
        <f t="shared" si="1"/>
      </c>
      <c r="N48" s="165">
        <f t="shared" si="2"/>
      </c>
      <c r="O48" s="178">
        <f t="shared" si="3"/>
      </c>
      <c r="P48" s="246"/>
      <c r="Q48" s="128" t="s">
        <v>193</v>
      </c>
      <c r="R48" s="137">
        <v>6400</v>
      </c>
      <c r="S48" s="165">
        <f t="shared" si="4"/>
      </c>
      <c r="T48" s="143">
        <f t="shared" si="5"/>
      </c>
      <c r="U48" s="13"/>
    </row>
    <row r="49" spans="1:21" s="14" customFormat="1" ht="60">
      <c r="A49" s="4">
        <v>42</v>
      </c>
      <c r="B49" s="3" t="s">
        <v>23</v>
      </c>
      <c r="C49" s="25" t="s">
        <v>205</v>
      </c>
      <c r="D49" s="26" t="s">
        <v>109</v>
      </c>
      <c r="E49" s="224"/>
      <c r="F49" s="27"/>
      <c r="G49" s="28"/>
      <c r="H49" s="29"/>
      <c r="I49" s="112">
        <f t="shared" si="0"/>
      </c>
      <c r="J49" s="211"/>
      <c r="K49" s="186"/>
      <c r="L49" s="83"/>
      <c r="M49" s="161">
        <f t="shared" si="1"/>
      </c>
      <c r="N49" s="165">
        <f t="shared" si="2"/>
      </c>
      <c r="O49" s="178">
        <f t="shared" si="3"/>
      </c>
      <c r="P49" s="246"/>
      <c r="Q49" s="128" t="s">
        <v>193</v>
      </c>
      <c r="R49" s="137">
        <v>10000</v>
      </c>
      <c r="S49" s="165">
        <f t="shared" si="4"/>
      </c>
      <c r="T49" s="143">
        <f t="shared" si="5"/>
      </c>
      <c r="U49" s="13"/>
    </row>
    <row r="50" spans="1:21" s="14" customFormat="1" ht="44.25" customHeight="1">
      <c r="A50" s="4">
        <v>43</v>
      </c>
      <c r="B50" s="3" t="s">
        <v>124</v>
      </c>
      <c r="C50" s="25" t="s">
        <v>212</v>
      </c>
      <c r="D50" s="26" t="s">
        <v>125</v>
      </c>
      <c r="E50" s="224"/>
      <c r="F50" s="27"/>
      <c r="G50" s="28"/>
      <c r="H50" s="29"/>
      <c r="I50" s="112">
        <f t="shared" si="0"/>
      </c>
      <c r="J50" s="211"/>
      <c r="K50" s="186"/>
      <c r="L50" s="83"/>
      <c r="M50" s="161">
        <f t="shared" si="1"/>
      </c>
      <c r="N50" s="165">
        <f t="shared" si="2"/>
      </c>
      <c r="O50" s="178">
        <f t="shared" si="3"/>
      </c>
      <c r="P50" s="246"/>
      <c r="Q50" s="128" t="s">
        <v>193</v>
      </c>
      <c r="R50" s="137">
        <v>4800</v>
      </c>
      <c r="S50" s="165">
        <f t="shared" si="4"/>
      </c>
      <c r="T50" s="143">
        <f t="shared" si="5"/>
      </c>
      <c r="U50" s="13"/>
    </row>
    <row r="51" spans="1:21" s="14" customFormat="1" ht="68.25" customHeight="1">
      <c r="A51" s="4">
        <v>44</v>
      </c>
      <c r="B51" s="3" t="s">
        <v>165</v>
      </c>
      <c r="C51" s="25" t="s">
        <v>235</v>
      </c>
      <c r="D51" s="26" t="s">
        <v>110</v>
      </c>
      <c r="E51" s="224"/>
      <c r="F51" s="27"/>
      <c r="G51" s="28"/>
      <c r="H51" s="29"/>
      <c r="I51" s="112">
        <f t="shared" si="0"/>
      </c>
      <c r="J51" s="211"/>
      <c r="K51" s="186"/>
      <c r="L51" s="83"/>
      <c r="M51" s="161">
        <f t="shared" si="1"/>
      </c>
      <c r="N51" s="165">
        <f t="shared" si="2"/>
      </c>
      <c r="O51" s="178">
        <f t="shared" si="3"/>
      </c>
      <c r="P51" s="246"/>
      <c r="Q51" s="128" t="s">
        <v>244</v>
      </c>
      <c r="R51" s="137">
        <v>6600</v>
      </c>
      <c r="S51" s="165">
        <f t="shared" si="4"/>
      </c>
      <c r="T51" s="143">
        <f t="shared" si="5"/>
      </c>
      <c r="U51" s="13"/>
    </row>
    <row r="52" spans="1:21" s="14" customFormat="1" ht="31.5" customHeight="1">
      <c r="A52" s="4">
        <v>45</v>
      </c>
      <c r="B52" s="3" t="s">
        <v>168</v>
      </c>
      <c r="C52" s="25" t="s">
        <v>236</v>
      </c>
      <c r="D52" s="26" t="s">
        <v>110</v>
      </c>
      <c r="E52" s="224"/>
      <c r="F52" s="27"/>
      <c r="G52" s="28"/>
      <c r="H52" s="29"/>
      <c r="I52" s="112">
        <f t="shared" si="0"/>
      </c>
      <c r="J52" s="211"/>
      <c r="K52" s="186"/>
      <c r="L52" s="83"/>
      <c r="M52" s="161">
        <f t="shared" si="1"/>
      </c>
      <c r="N52" s="165">
        <f t="shared" si="2"/>
      </c>
      <c r="O52" s="178">
        <f t="shared" si="3"/>
      </c>
      <c r="P52" s="246"/>
      <c r="Q52" s="128" t="s">
        <v>244</v>
      </c>
      <c r="R52" s="137">
        <v>700</v>
      </c>
      <c r="S52" s="165">
        <f t="shared" si="4"/>
      </c>
      <c r="T52" s="143">
        <f t="shared" si="5"/>
      </c>
      <c r="U52" s="13"/>
    </row>
    <row r="53" spans="1:21" s="14" customFormat="1" ht="59.25" customHeight="1">
      <c r="A53" s="4">
        <v>46</v>
      </c>
      <c r="B53" s="3" t="s">
        <v>166</v>
      </c>
      <c r="C53" s="25" t="s">
        <v>237</v>
      </c>
      <c r="D53" s="26" t="s">
        <v>110</v>
      </c>
      <c r="E53" s="224"/>
      <c r="F53" s="27"/>
      <c r="G53" s="28"/>
      <c r="H53" s="29"/>
      <c r="I53" s="112">
        <f t="shared" si="0"/>
      </c>
      <c r="J53" s="211"/>
      <c r="K53" s="186"/>
      <c r="L53" s="83"/>
      <c r="M53" s="161">
        <f t="shared" si="1"/>
      </c>
      <c r="N53" s="165">
        <f t="shared" si="2"/>
      </c>
      <c r="O53" s="178">
        <f t="shared" si="3"/>
      </c>
      <c r="P53" s="246"/>
      <c r="Q53" s="128" t="s">
        <v>244</v>
      </c>
      <c r="R53" s="137">
        <v>3000</v>
      </c>
      <c r="S53" s="165">
        <f t="shared" si="4"/>
      </c>
      <c r="T53" s="143">
        <f t="shared" si="5"/>
      </c>
      <c r="U53" s="13"/>
    </row>
    <row r="54" spans="1:21" s="14" customFormat="1" ht="29.25" customHeight="1">
      <c r="A54" s="4">
        <v>47</v>
      </c>
      <c r="B54" s="3" t="s">
        <v>167</v>
      </c>
      <c r="C54" s="25" t="s">
        <v>236</v>
      </c>
      <c r="D54" s="26" t="s">
        <v>110</v>
      </c>
      <c r="E54" s="224"/>
      <c r="F54" s="27"/>
      <c r="G54" s="28"/>
      <c r="H54" s="29"/>
      <c r="I54" s="112">
        <f t="shared" si="0"/>
      </c>
      <c r="J54" s="211"/>
      <c r="K54" s="186"/>
      <c r="L54" s="83"/>
      <c r="M54" s="161">
        <f t="shared" si="1"/>
      </c>
      <c r="N54" s="165">
        <f t="shared" si="2"/>
      </c>
      <c r="O54" s="178">
        <f t="shared" si="3"/>
      </c>
      <c r="P54" s="246"/>
      <c r="Q54" s="128" t="s">
        <v>244</v>
      </c>
      <c r="R54" s="137">
        <v>4000</v>
      </c>
      <c r="S54" s="165">
        <f t="shared" si="4"/>
      </c>
      <c r="T54" s="143">
        <f t="shared" si="5"/>
      </c>
      <c r="U54" s="13"/>
    </row>
    <row r="55" spans="1:21" s="14" customFormat="1" ht="48.75" customHeight="1">
      <c r="A55" s="4">
        <v>48</v>
      </c>
      <c r="B55" s="3" t="s">
        <v>253</v>
      </c>
      <c r="C55" s="25" t="s">
        <v>205</v>
      </c>
      <c r="D55" s="26" t="s">
        <v>111</v>
      </c>
      <c r="E55" s="224"/>
      <c r="F55" s="27"/>
      <c r="G55" s="28"/>
      <c r="H55" s="29"/>
      <c r="I55" s="112">
        <f t="shared" si="0"/>
      </c>
      <c r="J55" s="211"/>
      <c r="K55" s="186"/>
      <c r="L55" s="83"/>
      <c r="M55" s="161">
        <f t="shared" si="1"/>
      </c>
      <c r="N55" s="165">
        <f t="shared" si="2"/>
      </c>
      <c r="O55" s="178">
        <f t="shared" si="3"/>
      </c>
      <c r="P55" s="246"/>
      <c r="Q55" s="128" t="s">
        <v>193</v>
      </c>
      <c r="R55" s="137">
        <v>600</v>
      </c>
      <c r="S55" s="165">
        <f t="shared" si="4"/>
      </c>
      <c r="T55" s="143">
        <f t="shared" si="5"/>
      </c>
      <c r="U55" s="13"/>
    </row>
    <row r="56" spans="1:21" s="14" customFormat="1" ht="48.75" customHeight="1">
      <c r="A56" s="4">
        <v>49</v>
      </c>
      <c r="B56" s="3" t="s">
        <v>25</v>
      </c>
      <c r="C56" s="25" t="s">
        <v>213</v>
      </c>
      <c r="D56" s="26" t="s">
        <v>112</v>
      </c>
      <c r="E56" s="224"/>
      <c r="F56" s="27"/>
      <c r="G56" s="28"/>
      <c r="H56" s="29"/>
      <c r="I56" s="112">
        <f t="shared" si="0"/>
      </c>
      <c r="J56" s="211"/>
      <c r="K56" s="186"/>
      <c r="L56" s="83"/>
      <c r="M56" s="161">
        <f t="shared" si="1"/>
      </c>
      <c r="N56" s="165">
        <f t="shared" si="2"/>
      </c>
      <c r="O56" s="178">
        <f t="shared" si="3"/>
      </c>
      <c r="P56" s="246"/>
      <c r="Q56" s="128" t="s">
        <v>193</v>
      </c>
      <c r="R56" s="137">
        <v>4800</v>
      </c>
      <c r="S56" s="165">
        <f t="shared" si="4"/>
      </c>
      <c r="T56" s="143">
        <f t="shared" si="5"/>
      </c>
      <c r="U56" s="13"/>
    </row>
    <row r="57" spans="1:21" s="14" customFormat="1" ht="48.75" customHeight="1">
      <c r="A57" s="4">
        <v>50</v>
      </c>
      <c r="B57" s="3" t="s">
        <v>26</v>
      </c>
      <c r="C57" s="25" t="s">
        <v>213</v>
      </c>
      <c r="D57" s="26" t="s">
        <v>112</v>
      </c>
      <c r="E57" s="224"/>
      <c r="F57" s="27"/>
      <c r="G57" s="28"/>
      <c r="H57" s="29"/>
      <c r="I57" s="112">
        <f t="shared" si="0"/>
      </c>
      <c r="J57" s="211"/>
      <c r="K57" s="186"/>
      <c r="L57" s="83"/>
      <c r="M57" s="161">
        <f t="shared" si="1"/>
      </c>
      <c r="N57" s="165">
        <f t="shared" si="2"/>
      </c>
      <c r="O57" s="178">
        <f t="shared" si="3"/>
      </c>
      <c r="P57" s="246"/>
      <c r="Q57" s="128" t="s">
        <v>193</v>
      </c>
      <c r="R57" s="137">
        <v>1600</v>
      </c>
      <c r="S57" s="165">
        <f t="shared" si="4"/>
      </c>
      <c r="T57" s="143">
        <f t="shared" si="5"/>
      </c>
      <c r="U57" s="13"/>
    </row>
    <row r="58" spans="1:21" s="14" customFormat="1" ht="48.75" customHeight="1">
      <c r="A58" s="4">
        <v>51</v>
      </c>
      <c r="B58" s="3" t="s">
        <v>27</v>
      </c>
      <c r="C58" s="25" t="s">
        <v>214</v>
      </c>
      <c r="D58" s="26" t="s">
        <v>112</v>
      </c>
      <c r="E58" s="224"/>
      <c r="F58" s="27"/>
      <c r="G58" s="28"/>
      <c r="H58" s="29"/>
      <c r="I58" s="112">
        <f t="shared" si="0"/>
      </c>
      <c r="J58" s="211"/>
      <c r="K58" s="186"/>
      <c r="L58" s="83"/>
      <c r="M58" s="161">
        <f t="shared" si="1"/>
      </c>
      <c r="N58" s="165">
        <f t="shared" si="2"/>
      </c>
      <c r="O58" s="178">
        <f t="shared" si="3"/>
      </c>
      <c r="P58" s="246"/>
      <c r="Q58" s="128" t="s">
        <v>193</v>
      </c>
      <c r="R58" s="137">
        <v>2000</v>
      </c>
      <c r="S58" s="165">
        <f t="shared" si="4"/>
      </c>
      <c r="T58" s="143">
        <f t="shared" si="5"/>
      </c>
      <c r="U58" s="13"/>
    </row>
    <row r="59" spans="1:21" s="14" customFormat="1" ht="48.75" customHeight="1">
      <c r="A59" s="4">
        <v>52</v>
      </c>
      <c r="B59" s="3" t="s">
        <v>28</v>
      </c>
      <c r="C59" s="25" t="s">
        <v>215</v>
      </c>
      <c r="D59" s="26" t="s">
        <v>112</v>
      </c>
      <c r="E59" s="224"/>
      <c r="F59" s="27"/>
      <c r="G59" s="28"/>
      <c r="H59" s="29"/>
      <c r="I59" s="112">
        <f t="shared" si="0"/>
      </c>
      <c r="J59" s="211"/>
      <c r="K59" s="186"/>
      <c r="L59" s="83"/>
      <c r="M59" s="161">
        <f t="shared" si="1"/>
      </c>
      <c r="N59" s="165">
        <f t="shared" si="2"/>
      </c>
      <c r="O59" s="178">
        <f t="shared" si="3"/>
      </c>
      <c r="P59" s="246"/>
      <c r="Q59" s="128" t="s">
        <v>245</v>
      </c>
      <c r="R59" s="137">
        <v>65</v>
      </c>
      <c r="S59" s="165">
        <f t="shared" si="4"/>
      </c>
      <c r="T59" s="143">
        <f t="shared" si="5"/>
      </c>
      <c r="U59" s="13"/>
    </row>
    <row r="60" spans="1:21" s="14" customFormat="1" ht="48.75" customHeight="1">
      <c r="A60" s="4">
        <v>53</v>
      </c>
      <c r="B60" s="3" t="s">
        <v>116</v>
      </c>
      <c r="C60" s="25" t="s">
        <v>215</v>
      </c>
      <c r="D60" s="26" t="s">
        <v>118</v>
      </c>
      <c r="E60" s="224"/>
      <c r="F60" s="27"/>
      <c r="G60" s="28"/>
      <c r="H60" s="29"/>
      <c r="I60" s="112">
        <f t="shared" si="0"/>
      </c>
      <c r="J60" s="211"/>
      <c r="K60" s="186"/>
      <c r="L60" s="83"/>
      <c r="M60" s="161">
        <f t="shared" si="1"/>
      </c>
      <c r="N60" s="165">
        <f t="shared" si="2"/>
      </c>
      <c r="O60" s="178">
        <f t="shared" si="3"/>
      </c>
      <c r="P60" s="246"/>
      <c r="Q60" s="128" t="s">
        <v>246</v>
      </c>
      <c r="R60" s="137">
        <v>200</v>
      </c>
      <c r="S60" s="165">
        <f t="shared" si="4"/>
      </c>
      <c r="T60" s="143">
        <f t="shared" si="5"/>
      </c>
      <c r="U60" s="13"/>
    </row>
    <row r="61" spans="1:21" s="14" customFormat="1" ht="48.75" customHeight="1">
      <c r="A61" s="4">
        <v>54</v>
      </c>
      <c r="B61" s="3" t="s">
        <v>117</v>
      </c>
      <c r="C61" s="25" t="s">
        <v>215</v>
      </c>
      <c r="D61" s="26" t="s">
        <v>119</v>
      </c>
      <c r="E61" s="224"/>
      <c r="F61" s="27"/>
      <c r="G61" s="28"/>
      <c r="H61" s="29"/>
      <c r="I61" s="112">
        <f t="shared" si="0"/>
      </c>
      <c r="J61" s="211"/>
      <c r="K61" s="186"/>
      <c r="L61" s="83"/>
      <c r="M61" s="161">
        <f t="shared" si="1"/>
      </c>
      <c r="N61" s="165">
        <f t="shared" si="2"/>
      </c>
      <c r="O61" s="178">
        <f t="shared" si="3"/>
      </c>
      <c r="P61" s="246"/>
      <c r="Q61" s="128" t="s">
        <v>246</v>
      </c>
      <c r="R61" s="137">
        <v>200</v>
      </c>
      <c r="S61" s="165">
        <f t="shared" si="4"/>
      </c>
      <c r="T61" s="143">
        <f t="shared" si="5"/>
      </c>
      <c r="U61" s="13"/>
    </row>
    <row r="62" spans="1:21" s="14" customFormat="1" ht="107.25" customHeight="1">
      <c r="A62" s="4">
        <v>55</v>
      </c>
      <c r="B62" s="3" t="s">
        <v>29</v>
      </c>
      <c r="C62" s="25" t="s">
        <v>199</v>
      </c>
      <c r="D62" s="26" t="s">
        <v>113</v>
      </c>
      <c r="E62" s="224"/>
      <c r="F62" s="27"/>
      <c r="G62" s="28"/>
      <c r="H62" s="29"/>
      <c r="I62" s="112">
        <f t="shared" si="0"/>
      </c>
      <c r="J62" s="211"/>
      <c r="K62" s="186"/>
      <c r="L62" s="83"/>
      <c r="M62" s="161">
        <f t="shared" si="1"/>
      </c>
      <c r="N62" s="165">
        <f t="shared" si="2"/>
      </c>
      <c r="O62" s="178">
        <f t="shared" si="3"/>
      </c>
      <c r="P62" s="246"/>
      <c r="Q62" s="128" t="s">
        <v>193</v>
      </c>
      <c r="R62" s="137">
        <v>25600</v>
      </c>
      <c r="S62" s="165">
        <f t="shared" si="4"/>
      </c>
      <c r="T62" s="143">
        <f t="shared" si="5"/>
      </c>
      <c r="U62" s="13"/>
    </row>
    <row r="63" spans="1:21" s="14" customFormat="1" ht="39.75" customHeight="1">
      <c r="A63" s="4">
        <v>56</v>
      </c>
      <c r="B63" s="3" t="s">
        <v>216</v>
      </c>
      <c r="C63" s="25" t="s">
        <v>210</v>
      </c>
      <c r="D63" s="26" t="s">
        <v>126</v>
      </c>
      <c r="E63" s="224"/>
      <c r="F63" s="27"/>
      <c r="G63" s="28"/>
      <c r="H63" s="29"/>
      <c r="I63" s="112">
        <f t="shared" si="0"/>
      </c>
      <c r="J63" s="211"/>
      <c r="K63" s="186"/>
      <c r="L63" s="83"/>
      <c r="M63" s="161">
        <f t="shared" si="1"/>
      </c>
      <c r="N63" s="165">
        <f t="shared" si="2"/>
      </c>
      <c r="O63" s="178">
        <f t="shared" si="3"/>
      </c>
      <c r="P63" s="246"/>
      <c r="Q63" s="128" t="s">
        <v>193</v>
      </c>
      <c r="R63" s="137">
        <v>320</v>
      </c>
      <c r="S63" s="165">
        <f t="shared" si="4"/>
      </c>
      <c r="T63" s="143">
        <f t="shared" si="5"/>
      </c>
      <c r="U63" s="13"/>
    </row>
    <row r="64" spans="1:21" s="14" customFormat="1" ht="42" customHeight="1">
      <c r="A64" s="4">
        <v>57</v>
      </c>
      <c r="B64" s="3" t="s">
        <v>30</v>
      </c>
      <c r="C64" s="25" t="s">
        <v>159</v>
      </c>
      <c r="D64" s="26" t="s">
        <v>114</v>
      </c>
      <c r="E64" s="224"/>
      <c r="F64" s="27"/>
      <c r="G64" s="28"/>
      <c r="H64" s="29"/>
      <c r="I64" s="112">
        <f t="shared" si="0"/>
      </c>
      <c r="J64" s="211"/>
      <c r="K64" s="186"/>
      <c r="L64" s="83"/>
      <c r="M64" s="161">
        <f t="shared" si="1"/>
      </c>
      <c r="N64" s="165">
        <f t="shared" si="2"/>
      </c>
      <c r="O64" s="178">
        <f t="shared" si="3"/>
      </c>
      <c r="P64" s="246"/>
      <c r="Q64" s="128" t="s">
        <v>193</v>
      </c>
      <c r="R64" s="137">
        <v>32000</v>
      </c>
      <c r="S64" s="165">
        <f t="shared" si="4"/>
      </c>
      <c r="T64" s="143">
        <f t="shared" si="5"/>
      </c>
      <c r="U64" s="13"/>
    </row>
    <row r="65" spans="1:21" s="14" customFormat="1" ht="54.75" customHeight="1">
      <c r="A65" s="4">
        <v>58</v>
      </c>
      <c r="B65" s="3" t="s">
        <v>32</v>
      </c>
      <c r="C65" s="25" t="s">
        <v>210</v>
      </c>
      <c r="D65" s="26" t="s">
        <v>115</v>
      </c>
      <c r="E65" s="224"/>
      <c r="F65" s="27"/>
      <c r="G65" s="28"/>
      <c r="H65" s="29"/>
      <c r="I65" s="112">
        <f t="shared" si="0"/>
      </c>
      <c r="J65" s="211"/>
      <c r="K65" s="186"/>
      <c r="L65" s="83"/>
      <c r="M65" s="161">
        <f t="shared" si="1"/>
      </c>
      <c r="N65" s="165">
        <f t="shared" si="2"/>
      </c>
      <c r="O65" s="178">
        <f t="shared" si="3"/>
      </c>
      <c r="P65" s="246"/>
      <c r="Q65" s="128" t="s">
        <v>193</v>
      </c>
      <c r="R65" s="137">
        <v>8000</v>
      </c>
      <c r="S65" s="165">
        <f t="shared" si="4"/>
      </c>
      <c r="T65" s="143">
        <f t="shared" si="5"/>
      </c>
      <c r="U65" s="13"/>
    </row>
    <row r="66" spans="1:21" s="14" customFormat="1" ht="48">
      <c r="A66" s="4">
        <v>59</v>
      </c>
      <c r="B66" s="3" t="s">
        <v>39</v>
      </c>
      <c r="C66" s="25" t="s">
        <v>158</v>
      </c>
      <c r="D66" s="26" t="s">
        <v>34</v>
      </c>
      <c r="E66" s="224"/>
      <c r="F66" s="27"/>
      <c r="G66" s="28"/>
      <c r="H66" s="29"/>
      <c r="I66" s="112">
        <f t="shared" si="0"/>
      </c>
      <c r="J66" s="211"/>
      <c r="K66" s="186"/>
      <c r="L66" s="83"/>
      <c r="M66" s="161">
        <f t="shared" si="1"/>
      </c>
      <c r="N66" s="165">
        <f t="shared" si="2"/>
      </c>
      <c r="O66" s="178">
        <f t="shared" si="3"/>
      </c>
      <c r="P66" s="246"/>
      <c r="Q66" s="128" t="s">
        <v>247</v>
      </c>
      <c r="R66" s="137">
        <v>10</v>
      </c>
      <c r="S66" s="165">
        <f t="shared" si="4"/>
      </c>
      <c r="T66" s="143">
        <f t="shared" si="5"/>
      </c>
      <c r="U66" s="13"/>
    </row>
    <row r="67" spans="1:21" s="14" customFormat="1" ht="60" customHeight="1">
      <c r="A67" s="4">
        <v>60</v>
      </c>
      <c r="B67" s="3" t="s">
        <v>37</v>
      </c>
      <c r="C67" s="25" t="s">
        <v>158</v>
      </c>
      <c r="D67" s="26" t="s">
        <v>35</v>
      </c>
      <c r="E67" s="224"/>
      <c r="F67" s="27"/>
      <c r="G67" s="28"/>
      <c r="H67" s="29"/>
      <c r="I67" s="112">
        <f t="shared" si="0"/>
      </c>
      <c r="J67" s="211"/>
      <c r="K67" s="186"/>
      <c r="L67" s="83"/>
      <c r="M67" s="161">
        <f t="shared" si="1"/>
      </c>
      <c r="N67" s="165">
        <f t="shared" si="2"/>
      </c>
      <c r="O67" s="178">
        <f t="shared" si="3"/>
      </c>
      <c r="P67" s="246"/>
      <c r="Q67" s="128" t="s">
        <v>247</v>
      </c>
      <c r="R67" s="137">
        <v>75</v>
      </c>
      <c r="S67" s="165">
        <f t="shared" si="4"/>
      </c>
      <c r="T67" s="143">
        <f t="shared" si="5"/>
      </c>
      <c r="U67" s="13"/>
    </row>
    <row r="68" spans="1:21" s="14" customFormat="1" ht="62.25" customHeight="1">
      <c r="A68" s="4">
        <v>61</v>
      </c>
      <c r="B68" s="3" t="s">
        <v>38</v>
      </c>
      <c r="C68" s="25" t="s">
        <v>158</v>
      </c>
      <c r="D68" s="26" t="s">
        <v>36</v>
      </c>
      <c r="E68" s="224"/>
      <c r="F68" s="27"/>
      <c r="G68" s="28"/>
      <c r="H68" s="29"/>
      <c r="I68" s="112">
        <f t="shared" si="0"/>
      </c>
      <c r="J68" s="211"/>
      <c r="K68" s="186"/>
      <c r="L68" s="83"/>
      <c r="M68" s="161">
        <f t="shared" si="1"/>
      </c>
      <c r="N68" s="165">
        <f t="shared" si="2"/>
      </c>
      <c r="O68" s="178">
        <f t="shared" si="3"/>
      </c>
      <c r="P68" s="246"/>
      <c r="Q68" s="128" t="s">
        <v>247</v>
      </c>
      <c r="R68" s="137">
        <v>50</v>
      </c>
      <c r="S68" s="165">
        <f t="shared" si="4"/>
      </c>
      <c r="T68" s="143">
        <f t="shared" si="5"/>
      </c>
      <c r="U68" s="13"/>
    </row>
    <row r="69" spans="1:21" s="14" customFormat="1" ht="62.25" customHeight="1">
      <c r="A69" s="4">
        <v>62</v>
      </c>
      <c r="B69" s="3" t="s">
        <v>40</v>
      </c>
      <c r="C69" s="25" t="s">
        <v>158</v>
      </c>
      <c r="D69" s="26" t="s">
        <v>41</v>
      </c>
      <c r="E69" s="224"/>
      <c r="F69" s="27"/>
      <c r="G69" s="28"/>
      <c r="H69" s="29"/>
      <c r="I69" s="112">
        <f t="shared" si="0"/>
      </c>
      <c r="J69" s="211"/>
      <c r="K69" s="186"/>
      <c r="L69" s="83"/>
      <c r="M69" s="161">
        <f t="shared" si="1"/>
      </c>
      <c r="N69" s="165">
        <f t="shared" si="2"/>
      </c>
      <c r="O69" s="178">
        <f t="shared" si="3"/>
      </c>
      <c r="P69" s="246"/>
      <c r="Q69" s="128" t="s">
        <v>247</v>
      </c>
      <c r="R69" s="137">
        <v>50</v>
      </c>
      <c r="S69" s="165">
        <f t="shared" si="4"/>
      </c>
      <c r="T69" s="143">
        <f t="shared" si="5"/>
      </c>
      <c r="U69" s="13"/>
    </row>
    <row r="70" spans="1:21" s="14" customFormat="1" ht="78" customHeight="1">
      <c r="A70" s="4">
        <v>63</v>
      </c>
      <c r="B70" s="3" t="s">
        <v>170</v>
      </c>
      <c r="C70" s="25" t="s">
        <v>158</v>
      </c>
      <c r="D70" s="26" t="s">
        <v>42</v>
      </c>
      <c r="E70" s="224"/>
      <c r="F70" s="27"/>
      <c r="G70" s="28"/>
      <c r="H70" s="29"/>
      <c r="I70" s="112">
        <f t="shared" si="0"/>
      </c>
      <c r="J70" s="211"/>
      <c r="K70" s="186"/>
      <c r="L70" s="83"/>
      <c r="M70" s="161">
        <f t="shared" si="1"/>
      </c>
      <c r="N70" s="165">
        <f t="shared" si="2"/>
      </c>
      <c r="O70" s="178">
        <f t="shared" si="3"/>
      </c>
      <c r="P70" s="246"/>
      <c r="Q70" s="128" t="s">
        <v>247</v>
      </c>
      <c r="R70" s="137">
        <v>30</v>
      </c>
      <c r="S70" s="165">
        <f t="shared" si="4"/>
      </c>
      <c r="T70" s="143">
        <f t="shared" si="5"/>
      </c>
      <c r="U70" s="13"/>
    </row>
    <row r="71" spans="1:21" s="14" customFormat="1" ht="63" customHeight="1">
      <c r="A71" s="4">
        <v>64</v>
      </c>
      <c r="B71" s="3" t="s">
        <v>171</v>
      </c>
      <c r="C71" s="25" t="s">
        <v>158</v>
      </c>
      <c r="D71" s="26" t="s">
        <v>42</v>
      </c>
      <c r="E71" s="224"/>
      <c r="F71" s="27"/>
      <c r="G71" s="28"/>
      <c r="H71" s="29"/>
      <c r="I71" s="112">
        <f t="shared" si="0"/>
      </c>
      <c r="J71" s="211"/>
      <c r="K71" s="186"/>
      <c r="L71" s="83"/>
      <c r="M71" s="161">
        <f t="shared" si="1"/>
      </c>
      <c r="N71" s="165">
        <f t="shared" si="2"/>
      </c>
      <c r="O71" s="178">
        <f t="shared" si="3"/>
      </c>
      <c r="P71" s="246"/>
      <c r="Q71" s="128" t="s">
        <v>247</v>
      </c>
      <c r="R71" s="137">
        <v>30</v>
      </c>
      <c r="S71" s="165">
        <f t="shared" si="4"/>
      </c>
      <c r="T71" s="143">
        <f t="shared" si="5"/>
      </c>
      <c r="U71" s="13"/>
    </row>
    <row r="72" spans="1:21" s="14" customFormat="1" ht="75.75" customHeight="1">
      <c r="A72" s="4">
        <v>65</v>
      </c>
      <c r="B72" s="3" t="s">
        <v>169</v>
      </c>
      <c r="C72" s="25" t="s">
        <v>158</v>
      </c>
      <c r="D72" s="26" t="s">
        <v>43</v>
      </c>
      <c r="E72" s="224"/>
      <c r="F72" s="27"/>
      <c r="G72" s="28"/>
      <c r="H72" s="29"/>
      <c r="I72" s="112">
        <f t="shared" si="0"/>
      </c>
      <c r="J72" s="211"/>
      <c r="K72" s="186"/>
      <c r="L72" s="83"/>
      <c r="M72" s="161">
        <f t="shared" si="1"/>
      </c>
      <c r="N72" s="165">
        <f t="shared" si="2"/>
      </c>
      <c r="O72" s="178">
        <f t="shared" si="3"/>
      </c>
      <c r="P72" s="246"/>
      <c r="Q72" s="128" t="s">
        <v>247</v>
      </c>
      <c r="R72" s="137">
        <v>25</v>
      </c>
      <c r="S72" s="165">
        <f t="shared" si="4"/>
      </c>
      <c r="T72" s="143">
        <f t="shared" si="5"/>
      </c>
      <c r="U72" s="13"/>
    </row>
    <row r="73" spans="1:21" s="14" customFormat="1" ht="66.75" customHeight="1">
      <c r="A73" s="4">
        <v>66</v>
      </c>
      <c r="B73" s="3" t="s">
        <v>172</v>
      </c>
      <c r="C73" s="25" t="s">
        <v>158</v>
      </c>
      <c r="D73" s="26" t="s">
        <v>43</v>
      </c>
      <c r="E73" s="224"/>
      <c r="F73" s="27"/>
      <c r="G73" s="28"/>
      <c r="H73" s="29"/>
      <c r="I73" s="112">
        <f aca="true" t="shared" si="6" ref="I73:I124">IF(G73="","",G73/(G73+H73))</f>
      </c>
      <c r="J73" s="211"/>
      <c r="K73" s="186"/>
      <c r="L73" s="83"/>
      <c r="M73" s="161">
        <f aca="true" t="shared" si="7" ref="M73:M124">IF(L73=0,"",K73/L73)</f>
      </c>
      <c r="N73" s="165">
        <f aca="true" t="shared" si="8" ref="N73:N124">IF(I73="",M73,I73*M73)</f>
      </c>
      <c r="O73" s="178">
        <f aca="true" t="shared" si="9" ref="O73:O124">IF(L73=0,"",(N73-(N73*$D$130)))</f>
      </c>
      <c r="P73" s="246"/>
      <c r="Q73" s="128" t="s">
        <v>247</v>
      </c>
      <c r="R73" s="137">
        <v>20</v>
      </c>
      <c r="S73" s="165">
        <f aca="true" t="shared" si="10" ref="S73:S124">O73</f>
      </c>
      <c r="T73" s="143">
        <f aca="true" t="shared" si="11" ref="T73:T124">IF(L73=0,"",(R73*S73))</f>
      </c>
      <c r="U73" s="13"/>
    </row>
    <row r="74" spans="1:21" s="14" customFormat="1" ht="30.75" customHeight="1">
      <c r="A74" s="4">
        <v>67</v>
      </c>
      <c r="B74" s="3" t="s">
        <v>45</v>
      </c>
      <c r="C74" s="25" t="s">
        <v>158</v>
      </c>
      <c r="D74" s="26" t="s">
        <v>44</v>
      </c>
      <c r="E74" s="224"/>
      <c r="F74" s="27"/>
      <c r="G74" s="28"/>
      <c r="H74" s="29"/>
      <c r="I74" s="112">
        <f t="shared" si="6"/>
      </c>
      <c r="J74" s="211"/>
      <c r="K74" s="186"/>
      <c r="L74" s="83"/>
      <c r="M74" s="161">
        <f t="shared" si="7"/>
      </c>
      <c r="N74" s="165">
        <f t="shared" si="8"/>
      </c>
      <c r="O74" s="178">
        <f t="shared" si="9"/>
      </c>
      <c r="P74" s="246"/>
      <c r="Q74" s="128" t="s">
        <v>247</v>
      </c>
      <c r="R74" s="137">
        <v>25</v>
      </c>
      <c r="S74" s="165">
        <f t="shared" si="10"/>
      </c>
      <c r="T74" s="143">
        <f t="shared" si="11"/>
      </c>
      <c r="U74" s="13"/>
    </row>
    <row r="75" spans="1:21" s="14" customFormat="1" ht="54.75" customHeight="1">
      <c r="A75" s="4">
        <v>68</v>
      </c>
      <c r="B75" s="3" t="s">
        <v>46</v>
      </c>
      <c r="C75" s="25" t="s">
        <v>158</v>
      </c>
      <c r="D75" s="26" t="s">
        <v>47</v>
      </c>
      <c r="E75" s="224"/>
      <c r="F75" s="27"/>
      <c r="G75" s="28"/>
      <c r="H75" s="29"/>
      <c r="I75" s="112">
        <f t="shared" si="6"/>
      </c>
      <c r="J75" s="211"/>
      <c r="K75" s="186"/>
      <c r="L75" s="83"/>
      <c r="M75" s="161">
        <f t="shared" si="7"/>
      </c>
      <c r="N75" s="165">
        <f t="shared" si="8"/>
      </c>
      <c r="O75" s="178">
        <f t="shared" si="9"/>
      </c>
      <c r="P75" s="246"/>
      <c r="Q75" s="128" t="s">
        <v>247</v>
      </c>
      <c r="R75" s="137">
        <v>25</v>
      </c>
      <c r="S75" s="165">
        <f t="shared" si="10"/>
      </c>
      <c r="T75" s="143">
        <f t="shared" si="11"/>
      </c>
      <c r="U75" s="13"/>
    </row>
    <row r="76" spans="1:21" s="14" customFormat="1" ht="51.75" customHeight="1">
      <c r="A76" s="4">
        <v>69</v>
      </c>
      <c r="B76" s="3" t="s">
        <v>48</v>
      </c>
      <c r="C76" s="25" t="s">
        <v>158</v>
      </c>
      <c r="D76" s="26" t="s">
        <v>49</v>
      </c>
      <c r="E76" s="224"/>
      <c r="F76" s="27"/>
      <c r="G76" s="28"/>
      <c r="H76" s="29"/>
      <c r="I76" s="112">
        <f t="shared" si="6"/>
      </c>
      <c r="J76" s="211"/>
      <c r="K76" s="186"/>
      <c r="L76" s="83"/>
      <c r="M76" s="161">
        <f t="shared" si="7"/>
      </c>
      <c r="N76" s="165">
        <f t="shared" si="8"/>
      </c>
      <c r="O76" s="178">
        <f t="shared" si="9"/>
      </c>
      <c r="P76" s="246"/>
      <c r="Q76" s="128" t="s">
        <v>247</v>
      </c>
      <c r="R76" s="137">
        <v>25</v>
      </c>
      <c r="S76" s="165">
        <f t="shared" si="10"/>
      </c>
      <c r="T76" s="143">
        <f t="shared" si="11"/>
      </c>
      <c r="U76" s="13"/>
    </row>
    <row r="77" spans="1:21" s="14" customFormat="1" ht="51.75" customHeight="1">
      <c r="A77" s="4">
        <v>70</v>
      </c>
      <c r="B77" s="3" t="s">
        <v>50</v>
      </c>
      <c r="C77" s="25" t="s">
        <v>158</v>
      </c>
      <c r="D77" s="26" t="s">
        <v>51</v>
      </c>
      <c r="E77" s="224"/>
      <c r="F77" s="27"/>
      <c r="G77" s="28"/>
      <c r="H77" s="29"/>
      <c r="I77" s="112">
        <f t="shared" si="6"/>
      </c>
      <c r="J77" s="211"/>
      <c r="K77" s="186"/>
      <c r="L77" s="83"/>
      <c r="M77" s="161">
        <f t="shared" si="7"/>
      </c>
      <c r="N77" s="165">
        <f t="shared" si="8"/>
      </c>
      <c r="O77" s="178">
        <f t="shared" si="9"/>
      </c>
      <c r="P77" s="246"/>
      <c r="Q77" s="128" t="s">
        <v>247</v>
      </c>
      <c r="R77" s="137">
        <v>100</v>
      </c>
      <c r="S77" s="165">
        <f t="shared" si="10"/>
      </c>
      <c r="T77" s="143">
        <f t="shared" si="11"/>
      </c>
      <c r="U77" s="13"/>
    </row>
    <row r="78" spans="1:21" s="14" customFormat="1" ht="51.75" customHeight="1">
      <c r="A78" s="4">
        <v>71</v>
      </c>
      <c r="B78" s="3" t="s">
        <v>146</v>
      </c>
      <c r="C78" s="25" t="s">
        <v>158</v>
      </c>
      <c r="D78" s="26" t="s">
        <v>52</v>
      </c>
      <c r="E78" s="224"/>
      <c r="F78" s="27"/>
      <c r="G78" s="28"/>
      <c r="H78" s="29"/>
      <c r="I78" s="112">
        <f t="shared" si="6"/>
      </c>
      <c r="J78" s="211"/>
      <c r="K78" s="186"/>
      <c r="L78" s="83"/>
      <c r="M78" s="161">
        <f t="shared" si="7"/>
      </c>
      <c r="N78" s="165">
        <f t="shared" si="8"/>
      </c>
      <c r="O78" s="178">
        <f t="shared" si="9"/>
      </c>
      <c r="P78" s="246"/>
      <c r="Q78" s="128" t="s">
        <v>247</v>
      </c>
      <c r="R78" s="137">
        <v>150</v>
      </c>
      <c r="S78" s="165">
        <f t="shared" si="10"/>
      </c>
      <c r="T78" s="143">
        <f t="shared" si="11"/>
      </c>
      <c r="U78" s="13"/>
    </row>
    <row r="79" spans="1:21" s="14" customFormat="1" ht="51.75" customHeight="1">
      <c r="A79" s="4">
        <v>72</v>
      </c>
      <c r="B79" s="3" t="s">
        <v>53</v>
      </c>
      <c r="C79" s="25" t="s">
        <v>158</v>
      </c>
      <c r="D79" s="26" t="s">
        <v>52</v>
      </c>
      <c r="E79" s="224"/>
      <c r="F79" s="27"/>
      <c r="G79" s="28"/>
      <c r="H79" s="29"/>
      <c r="I79" s="112">
        <f t="shared" si="6"/>
      </c>
      <c r="J79" s="211"/>
      <c r="K79" s="186"/>
      <c r="L79" s="83"/>
      <c r="M79" s="161">
        <f t="shared" si="7"/>
      </c>
      <c r="N79" s="165">
        <f t="shared" si="8"/>
      </c>
      <c r="O79" s="178">
        <f t="shared" si="9"/>
      </c>
      <c r="P79" s="246"/>
      <c r="Q79" s="128" t="s">
        <v>247</v>
      </c>
      <c r="R79" s="137">
        <v>50</v>
      </c>
      <c r="S79" s="165">
        <f t="shared" si="10"/>
      </c>
      <c r="T79" s="143">
        <f t="shared" si="11"/>
      </c>
      <c r="U79" s="13"/>
    </row>
    <row r="80" spans="1:21" s="14" customFormat="1" ht="51.75" customHeight="1" thickBot="1">
      <c r="A80" s="4">
        <v>73</v>
      </c>
      <c r="B80" s="3" t="s">
        <v>218</v>
      </c>
      <c r="C80" s="25" t="s">
        <v>219</v>
      </c>
      <c r="D80" s="26" t="s">
        <v>217</v>
      </c>
      <c r="E80" s="225"/>
      <c r="F80" s="27"/>
      <c r="G80" s="28"/>
      <c r="H80" s="29"/>
      <c r="I80" s="112">
        <f t="shared" si="6"/>
      </c>
      <c r="J80" s="211"/>
      <c r="K80" s="186"/>
      <c r="L80" s="83"/>
      <c r="M80" s="161">
        <f t="shared" si="7"/>
      </c>
      <c r="N80" s="165">
        <f t="shared" si="8"/>
      </c>
      <c r="O80" s="178">
        <f t="shared" si="9"/>
      </c>
      <c r="P80" s="246"/>
      <c r="Q80" s="128" t="s">
        <v>247</v>
      </c>
      <c r="R80" s="137">
        <v>100</v>
      </c>
      <c r="S80" s="165">
        <f t="shared" si="10"/>
      </c>
      <c r="T80" s="143">
        <f t="shared" si="11"/>
      </c>
      <c r="U80" s="13"/>
    </row>
    <row r="81" spans="1:21" s="14" customFormat="1" ht="47.25" customHeight="1" thickBot="1">
      <c r="A81" s="4"/>
      <c r="B81" s="229" t="s">
        <v>233</v>
      </c>
      <c r="C81" s="230"/>
      <c r="D81" s="231"/>
      <c r="E81" s="31"/>
      <c r="F81" s="32"/>
      <c r="G81" s="34"/>
      <c r="H81" s="35"/>
      <c r="I81" s="112">
        <f t="shared" si="6"/>
      </c>
      <c r="J81" s="211"/>
      <c r="K81" s="187"/>
      <c r="L81" s="84"/>
      <c r="M81" s="161">
        <f t="shared" si="7"/>
      </c>
      <c r="N81" s="165">
        <f t="shared" si="8"/>
      </c>
      <c r="O81" s="178">
        <f t="shared" si="9"/>
      </c>
      <c r="P81" s="246"/>
      <c r="Q81" s="128">
        <f>IF(P81=0,"",O81/P81)</f>
      </c>
      <c r="R81" s="138"/>
      <c r="S81" s="165">
        <f t="shared" si="10"/>
      </c>
      <c r="T81" s="143">
        <f t="shared" si="11"/>
      </c>
      <c r="U81" s="13"/>
    </row>
    <row r="82" spans="1:21" s="14" customFormat="1" ht="62.25" customHeight="1" thickBot="1">
      <c r="A82" s="4"/>
      <c r="B82" s="217" t="s">
        <v>231</v>
      </c>
      <c r="C82" s="218"/>
      <c r="D82" s="218"/>
      <c r="E82" s="218"/>
      <c r="F82" s="219"/>
      <c r="G82" s="34"/>
      <c r="H82" s="35"/>
      <c r="I82" s="112">
        <f t="shared" si="6"/>
      </c>
      <c r="J82" s="211"/>
      <c r="K82" s="187"/>
      <c r="L82" s="84"/>
      <c r="M82" s="161">
        <f t="shared" si="7"/>
      </c>
      <c r="N82" s="165">
        <f t="shared" si="8"/>
      </c>
      <c r="O82" s="178">
        <f t="shared" si="9"/>
      </c>
      <c r="P82" s="246"/>
      <c r="Q82" s="128">
        <f>IF(P82=0,"",O82/P82)</f>
      </c>
      <c r="R82" s="138"/>
      <c r="S82" s="165">
        <f t="shared" si="10"/>
      </c>
      <c r="T82" s="143">
        <f t="shared" si="11"/>
      </c>
      <c r="U82" s="13"/>
    </row>
    <row r="83" spans="1:21" s="14" customFormat="1" ht="47.25" customHeight="1">
      <c r="A83" s="4">
        <v>74</v>
      </c>
      <c r="B83" s="3" t="s">
        <v>54</v>
      </c>
      <c r="C83" s="25" t="s">
        <v>158</v>
      </c>
      <c r="D83" s="26" t="s">
        <v>63</v>
      </c>
      <c r="E83" s="214"/>
      <c r="F83" s="27"/>
      <c r="G83" s="28"/>
      <c r="H83" s="29"/>
      <c r="I83" s="112">
        <f t="shared" si="6"/>
      </c>
      <c r="J83" s="211"/>
      <c r="K83" s="186"/>
      <c r="L83" s="83"/>
      <c r="M83" s="161">
        <f t="shared" si="7"/>
      </c>
      <c r="N83" s="165">
        <f t="shared" si="8"/>
      </c>
      <c r="O83" s="178">
        <f t="shared" si="9"/>
      </c>
      <c r="P83" s="246"/>
      <c r="Q83" s="128" t="s">
        <v>247</v>
      </c>
      <c r="R83" s="137">
        <v>10</v>
      </c>
      <c r="S83" s="165">
        <f t="shared" si="10"/>
      </c>
      <c r="T83" s="143">
        <f t="shared" si="11"/>
      </c>
      <c r="U83" s="13"/>
    </row>
    <row r="84" spans="1:21" s="14" customFormat="1" ht="47.25" customHeight="1">
      <c r="A84" s="4">
        <v>75</v>
      </c>
      <c r="B84" s="3" t="s">
        <v>55</v>
      </c>
      <c r="C84" s="25" t="s">
        <v>158</v>
      </c>
      <c r="D84" s="26" t="s">
        <v>56</v>
      </c>
      <c r="E84" s="215"/>
      <c r="F84" s="27"/>
      <c r="G84" s="28"/>
      <c r="H84" s="29"/>
      <c r="I84" s="112">
        <f t="shared" si="6"/>
      </c>
      <c r="J84" s="211"/>
      <c r="K84" s="186"/>
      <c r="L84" s="83"/>
      <c r="M84" s="161">
        <f t="shared" si="7"/>
      </c>
      <c r="N84" s="165">
        <f t="shared" si="8"/>
      </c>
      <c r="O84" s="178">
        <f t="shared" si="9"/>
      </c>
      <c r="P84" s="246"/>
      <c r="Q84" s="128" t="s">
        <v>247</v>
      </c>
      <c r="R84" s="137">
        <v>10</v>
      </c>
      <c r="S84" s="165">
        <f t="shared" si="10"/>
      </c>
      <c r="T84" s="143">
        <f t="shared" si="11"/>
      </c>
      <c r="U84" s="13"/>
    </row>
    <row r="85" spans="1:21" s="14" customFormat="1" ht="47.25" customHeight="1">
      <c r="A85" s="4">
        <v>76</v>
      </c>
      <c r="B85" s="3" t="s">
        <v>57</v>
      </c>
      <c r="C85" s="25" t="s">
        <v>158</v>
      </c>
      <c r="D85" s="26" t="s">
        <v>58</v>
      </c>
      <c r="E85" s="215"/>
      <c r="F85" s="27"/>
      <c r="G85" s="28"/>
      <c r="H85" s="29"/>
      <c r="I85" s="112">
        <f t="shared" si="6"/>
      </c>
      <c r="J85" s="211"/>
      <c r="K85" s="186"/>
      <c r="L85" s="83"/>
      <c r="M85" s="161">
        <f t="shared" si="7"/>
      </c>
      <c r="N85" s="165">
        <f t="shared" si="8"/>
      </c>
      <c r="O85" s="178">
        <f t="shared" si="9"/>
      </c>
      <c r="P85" s="246"/>
      <c r="Q85" s="128" t="s">
        <v>247</v>
      </c>
      <c r="R85" s="137">
        <v>150</v>
      </c>
      <c r="S85" s="165">
        <f t="shared" si="10"/>
      </c>
      <c r="T85" s="143">
        <f t="shared" si="11"/>
      </c>
      <c r="U85" s="13"/>
    </row>
    <row r="86" spans="1:21" s="14" customFormat="1" ht="47.25" customHeight="1">
      <c r="A86" s="4">
        <v>77</v>
      </c>
      <c r="B86" s="3" t="s">
        <v>59</v>
      </c>
      <c r="C86" s="25" t="s">
        <v>158</v>
      </c>
      <c r="D86" s="26" t="s">
        <v>60</v>
      </c>
      <c r="E86" s="215"/>
      <c r="F86" s="27"/>
      <c r="G86" s="28"/>
      <c r="H86" s="29"/>
      <c r="I86" s="112">
        <f t="shared" si="6"/>
      </c>
      <c r="J86" s="211"/>
      <c r="K86" s="186"/>
      <c r="L86" s="83"/>
      <c r="M86" s="161">
        <f t="shared" si="7"/>
      </c>
      <c r="N86" s="165">
        <f t="shared" si="8"/>
      </c>
      <c r="O86" s="178">
        <f t="shared" si="9"/>
      </c>
      <c r="P86" s="246"/>
      <c r="Q86" s="128" t="s">
        <v>247</v>
      </c>
      <c r="R86" s="137">
        <v>10</v>
      </c>
      <c r="S86" s="165">
        <f t="shared" si="10"/>
      </c>
      <c r="T86" s="143">
        <f t="shared" si="11"/>
      </c>
      <c r="U86" s="13"/>
    </row>
    <row r="87" spans="1:21" s="14" customFormat="1" ht="47.25" customHeight="1">
      <c r="A87" s="4">
        <v>78</v>
      </c>
      <c r="B87" s="3" t="s">
        <v>61</v>
      </c>
      <c r="C87" s="25" t="s">
        <v>158</v>
      </c>
      <c r="D87" s="26" t="s">
        <v>62</v>
      </c>
      <c r="E87" s="215"/>
      <c r="F87" s="27"/>
      <c r="G87" s="28"/>
      <c r="H87" s="29"/>
      <c r="I87" s="112">
        <f t="shared" si="6"/>
      </c>
      <c r="J87" s="211"/>
      <c r="K87" s="186"/>
      <c r="L87" s="83"/>
      <c r="M87" s="161">
        <f t="shared" si="7"/>
      </c>
      <c r="N87" s="165">
        <f t="shared" si="8"/>
      </c>
      <c r="O87" s="178">
        <f t="shared" si="9"/>
      </c>
      <c r="P87" s="246"/>
      <c r="Q87" s="128" t="s">
        <v>247</v>
      </c>
      <c r="R87" s="137">
        <v>30</v>
      </c>
      <c r="S87" s="165">
        <f t="shared" si="10"/>
      </c>
      <c r="T87" s="143">
        <f t="shared" si="11"/>
      </c>
      <c r="U87" s="13"/>
    </row>
    <row r="88" spans="1:21" s="14" customFormat="1" ht="72">
      <c r="A88" s="4">
        <v>79</v>
      </c>
      <c r="B88" s="3" t="s">
        <v>64</v>
      </c>
      <c r="C88" s="25" t="s">
        <v>158</v>
      </c>
      <c r="D88" s="26" t="s">
        <v>65</v>
      </c>
      <c r="E88" s="215"/>
      <c r="F88" s="27"/>
      <c r="G88" s="28"/>
      <c r="H88" s="29"/>
      <c r="I88" s="112">
        <f t="shared" si="6"/>
      </c>
      <c r="J88" s="211"/>
      <c r="K88" s="186"/>
      <c r="L88" s="83"/>
      <c r="M88" s="161">
        <f t="shared" si="7"/>
      </c>
      <c r="N88" s="165">
        <f t="shared" si="8"/>
      </c>
      <c r="O88" s="178">
        <f t="shared" si="9"/>
      </c>
      <c r="P88" s="246"/>
      <c r="Q88" s="128" t="s">
        <v>247</v>
      </c>
      <c r="R88" s="137">
        <v>350</v>
      </c>
      <c r="S88" s="165">
        <f t="shared" si="10"/>
      </c>
      <c r="T88" s="143">
        <f t="shared" si="11"/>
      </c>
      <c r="U88" s="13"/>
    </row>
    <row r="89" spans="1:21" s="14" customFormat="1" ht="47.25" customHeight="1" thickBot="1">
      <c r="A89" s="4">
        <v>80</v>
      </c>
      <c r="B89" s="3" t="s">
        <v>161</v>
      </c>
      <c r="C89" s="25" t="s">
        <v>158</v>
      </c>
      <c r="D89" s="26"/>
      <c r="E89" s="216"/>
      <c r="F89" s="27"/>
      <c r="G89" s="28"/>
      <c r="H89" s="29"/>
      <c r="I89" s="112">
        <f t="shared" si="6"/>
      </c>
      <c r="J89" s="211"/>
      <c r="K89" s="186"/>
      <c r="L89" s="83"/>
      <c r="M89" s="161">
        <f t="shared" si="7"/>
      </c>
      <c r="N89" s="165">
        <f t="shared" si="8"/>
      </c>
      <c r="O89" s="178">
        <f t="shared" si="9"/>
      </c>
      <c r="P89" s="246"/>
      <c r="Q89" s="128" t="s">
        <v>247</v>
      </c>
      <c r="R89" s="137">
        <v>150</v>
      </c>
      <c r="S89" s="165">
        <f t="shared" si="10"/>
      </c>
      <c r="T89" s="143">
        <f t="shared" si="11"/>
      </c>
      <c r="U89" s="13"/>
    </row>
    <row r="90" spans="1:21" s="14" customFormat="1" ht="12">
      <c r="A90" s="4"/>
      <c r="B90" s="3"/>
      <c r="C90" s="25"/>
      <c r="D90" s="26"/>
      <c r="E90" s="214"/>
      <c r="F90" s="32"/>
      <c r="G90" s="34"/>
      <c r="H90" s="35"/>
      <c r="I90" s="94">
        <f t="shared" si="6"/>
      </c>
      <c r="J90" s="211"/>
      <c r="K90" s="187"/>
      <c r="L90" s="84"/>
      <c r="M90" s="162">
        <f t="shared" si="7"/>
      </c>
      <c r="N90" s="166">
        <f t="shared" si="8"/>
      </c>
      <c r="O90" s="179">
        <f t="shared" si="9"/>
      </c>
      <c r="P90" s="246"/>
      <c r="Q90" s="128">
        <f>IF(P90=0,"",O90/P90)</f>
      </c>
      <c r="R90" s="138"/>
      <c r="S90" s="165">
        <f t="shared" si="10"/>
      </c>
      <c r="T90" s="143">
        <f t="shared" si="11"/>
      </c>
      <c r="U90" s="13"/>
    </row>
    <row r="91" spans="1:21" s="14" customFormat="1" ht="39" customHeight="1" thickBot="1">
      <c r="A91" s="4"/>
      <c r="B91" s="229" t="s">
        <v>66</v>
      </c>
      <c r="C91" s="230"/>
      <c r="D91" s="231"/>
      <c r="E91" s="216"/>
      <c r="F91" s="32"/>
      <c r="G91" s="34"/>
      <c r="H91" s="35"/>
      <c r="I91" s="94">
        <f t="shared" si="6"/>
      </c>
      <c r="J91" s="211"/>
      <c r="K91" s="187"/>
      <c r="L91" s="84"/>
      <c r="M91" s="161">
        <f t="shared" si="7"/>
      </c>
      <c r="N91" s="165">
        <f t="shared" si="8"/>
      </c>
      <c r="O91" s="178">
        <f t="shared" si="9"/>
      </c>
      <c r="P91" s="246"/>
      <c r="Q91" s="128">
        <f>IF(P91=0,"",O91/P91)</f>
      </c>
      <c r="R91" s="138"/>
      <c r="S91" s="165">
        <f t="shared" si="10"/>
      </c>
      <c r="T91" s="143">
        <f t="shared" si="11"/>
      </c>
      <c r="U91" s="13"/>
    </row>
    <row r="92" spans="1:21" s="14" customFormat="1" ht="72" customHeight="1" thickBot="1">
      <c r="A92" s="4"/>
      <c r="B92" s="217" t="s">
        <v>232</v>
      </c>
      <c r="C92" s="218"/>
      <c r="D92" s="218"/>
      <c r="E92" s="218"/>
      <c r="F92" s="219"/>
      <c r="G92" s="34"/>
      <c r="H92" s="35"/>
      <c r="I92" s="94">
        <f t="shared" si="6"/>
      </c>
      <c r="J92" s="211"/>
      <c r="K92" s="187"/>
      <c r="L92" s="84"/>
      <c r="M92" s="161">
        <f t="shared" si="7"/>
      </c>
      <c r="N92" s="165">
        <f t="shared" si="8"/>
      </c>
      <c r="O92" s="178">
        <f t="shared" si="9"/>
      </c>
      <c r="P92" s="246"/>
      <c r="Q92" s="128">
        <f>IF(P92=0,"",O92/P92)</f>
      </c>
      <c r="R92" s="138"/>
      <c r="S92" s="165">
        <f t="shared" si="10"/>
      </c>
      <c r="T92" s="143">
        <f t="shared" si="11"/>
      </c>
      <c r="U92" s="13"/>
    </row>
    <row r="93" spans="1:21" s="14" customFormat="1" ht="28.5" customHeight="1">
      <c r="A93" s="4">
        <v>81</v>
      </c>
      <c r="B93" s="3" t="s">
        <v>160</v>
      </c>
      <c r="C93" s="25" t="s">
        <v>158</v>
      </c>
      <c r="D93" s="26" t="s">
        <v>67</v>
      </c>
      <c r="E93" s="214"/>
      <c r="F93" s="27"/>
      <c r="G93" s="28"/>
      <c r="H93" s="29"/>
      <c r="I93" s="112">
        <f t="shared" si="6"/>
      </c>
      <c r="J93" s="211"/>
      <c r="K93" s="186"/>
      <c r="L93" s="83"/>
      <c r="M93" s="161">
        <f t="shared" si="7"/>
      </c>
      <c r="N93" s="165">
        <f t="shared" si="8"/>
      </c>
      <c r="O93" s="178">
        <f t="shared" si="9"/>
      </c>
      <c r="P93" s="246"/>
      <c r="Q93" s="128" t="s">
        <v>247</v>
      </c>
      <c r="R93" s="137">
        <v>50</v>
      </c>
      <c r="S93" s="165">
        <f t="shared" si="10"/>
      </c>
      <c r="T93" s="143">
        <f t="shared" si="11"/>
      </c>
      <c r="U93" s="13"/>
    </row>
    <row r="94" spans="1:21" s="14" customFormat="1" ht="28.5" customHeight="1">
      <c r="A94" s="4">
        <v>82</v>
      </c>
      <c r="B94" s="3" t="s">
        <v>68</v>
      </c>
      <c r="C94" s="25" t="s">
        <v>158</v>
      </c>
      <c r="D94" s="26" t="s">
        <v>69</v>
      </c>
      <c r="E94" s="215"/>
      <c r="F94" s="27"/>
      <c r="G94" s="28"/>
      <c r="H94" s="29"/>
      <c r="I94" s="112">
        <f t="shared" si="6"/>
      </c>
      <c r="J94" s="211"/>
      <c r="K94" s="186"/>
      <c r="L94" s="83"/>
      <c r="M94" s="161">
        <f t="shared" si="7"/>
      </c>
      <c r="N94" s="165">
        <f t="shared" si="8"/>
      </c>
      <c r="O94" s="178">
        <f t="shared" si="9"/>
      </c>
      <c r="P94" s="246"/>
      <c r="Q94" s="128" t="s">
        <v>247</v>
      </c>
      <c r="R94" s="137">
        <v>150</v>
      </c>
      <c r="S94" s="165">
        <f t="shared" si="10"/>
      </c>
      <c r="T94" s="143">
        <f t="shared" si="11"/>
      </c>
      <c r="U94" s="13"/>
    </row>
    <row r="95" spans="1:21" s="14" customFormat="1" ht="12.75" thickBot="1">
      <c r="A95" s="4"/>
      <c r="B95" s="3"/>
      <c r="C95" s="25"/>
      <c r="D95" s="26"/>
      <c r="E95" s="216"/>
      <c r="F95" s="27"/>
      <c r="G95" s="28"/>
      <c r="H95" s="29"/>
      <c r="I95" s="112">
        <f t="shared" si="6"/>
      </c>
      <c r="J95" s="211"/>
      <c r="K95" s="186"/>
      <c r="L95" s="83"/>
      <c r="M95" s="161">
        <f t="shared" si="7"/>
      </c>
      <c r="N95" s="165">
        <f t="shared" si="8"/>
      </c>
      <c r="O95" s="178">
        <f t="shared" si="9"/>
      </c>
      <c r="P95" s="246"/>
      <c r="Q95" s="128">
        <f>IF(P95=0,"",O95/P95)</f>
      </c>
      <c r="R95" s="138"/>
      <c r="S95" s="165">
        <f t="shared" si="10"/>
      </c>
      <c r="T95" s="143">
        <f t="shared" si="11"/>
      </c>
      <c r="U95" s="13"/>
    </row>
    <row r="96" spans="1:21" s="14" customFormat="1" ht="39" customHeight="1">
      <c r="A96" s="4"/>
      <c r="B96" s="239" t="s">
        <v>123</v>
      </c>
      <c r="C96" s="240"/>
      <c r="D96" s="241"/>
      <c r="E96" s="241"/>
      <c r="F96" s="242"/>
      <c r="G96" s="34"/>
      <c r="H96" s="35"/>
      <c r="I96" s="94">
        <f t="shared" si="6"/>
      </c>
      <c r="J96" s="211"/>
      <c r="K96" s="187"/>
      <c r="L96" s="84"/>
      <c r="M96" s="161">
        <f t="shared" si="7"/>
      </c>
      <c r="N96" s="165">
        <f t="shared" si="8"/>
      </c>
      <c r="O96" s="178">
        <f t="shared" si="9"/>
      </c>
      <c r="P96" s="246"/>
      <c r="Q96" s="128">
        <f>IF(P96=0,"",O96/P96)</f>
      </c>
      <c r="R96" s="138"/>
      <c r="S96" s="165">
        <f t="shared" si="10"/>
      </c>
      <c r="T96" s="143">
        <f t="shared" si="11"/>
      </c>
      <c r="U96" s="13"/>
    </row>
    <row r="97" spans="1:21" s="14" customFormat="1" ht="59.25" customHeight="1" thickBot="1">
      <c r="A97" s="4"/>
      <c r="B97" s="201" t="s">
        <v>232</v>
      </c>
      <c r="C97" s="202"/>
      <c r="D97" s="203"/>
      <c r="E97" s="203"/>
      <c r="F97" s="203"/>
      <c r="G97" s="34"/>
      <c r="H97" s="35"/>
      <c r="I97" s="94">
        <f t="shared" si="6"/>
      </c>
      <c r="J97" s="211"/>
      <c r="K97" s="187"/>
      <c r="L97" s="84"/>
      <c r="M97" s="161">
        <f t="shared" si="7"/>
      </c>
      <c r="N97" s="165">
        <f t="shared" si="8"/>
      </c>
      <c r="O97" s="178">
        <f t="shared" si="9"/>
      </c>
      <c r="P97" s="246"/>
      <c r="Q97" s="128">
        <f>IF(P97=0,"",O97/P97)</f>
      </c>
      <c r="R97" s="138"/>
      <c r="S97" s="165">
        <f t="shared" si="10"/>
      </c>
      <c r="T97" s="143">
        <f t="shared" si="11"/>
      </c>
      <c r="U97" s="13"/>
    </row>
    <row r="98" spans="1:21" s="14" customFormat="1" ht="34.5" customHeight="1">
      <c r="A98" s="4">
        <v>83</v>
      </c>
      <c r="B98" s="3" t="s">
        <v>70</v>
      </c>
      <c r="C98" s="25" t="s">
        <v>158</v>
      </c>
      <c r="D98" s="26" t="s">
        <v>71</v>
      </c>
      <c r="E98" s="214"/>
      <c r="F98" s="27"/>
      <c r="G98" s="28"/>
      <c r="H98" s="29"/>
      <c r="I98" s="112">
        <f t="shared" si="6"/>
      </c>
      <c r="J98" s="211"/>
      <c r="K98" s="186"/>
      <c r="L98" s="83"/>
      <c r="M98" s="161">
        <f t="shared" si="7"/>
      </c>
      <c r="N98" s="165">
        <f t="shared" si="8"/>
      </c>
      <c r="O98" s="178">
        <f t="shared" si="9"/>
      </c>
      <c r="P98" s="246"/>
      <c r="Q98" s="128" t="s">
        <v>247</v>
      </c>
      <c r="R98" s="137">
        <v>400</v>
      </c>
      <c r="S98" s="165">
        <f t="shared" si="10"/>
      </c>
      <c r="T98" s="143">
        <f t="shared" si="11"/>
      </c>
      <c r="U98" s="13"/>
    </row>
    <row r="99" spans="1:21" s="14" customFormat="1" ht="34.5" customHeight="1">
      <c r="A99" s="4">
        <v>84</v>
      </c>
      <c r="B99" s="65" t="s">
        <v>72</v>
      </c>
      <c r="C99" s="36" t="s">
        <v>158</v>
      </c>
      <c r="D99" s="33" t="s">
        <v>73</v>
      </c>
      <c r="E99" s="215"/>
      <c r="F99" s="27"/>
      <c r="G99" s="28"/>
      <c r="H99" s="29"/>
      <c r="I99" s="112">
        <f t="shared" si="6"/>
      </c>
      <c r="J99" s="211"/>
      <c r="K99" s="186"/>
      <c r="L99" s="83"/>
      <c r="M99" s="161">
        <f t="shared" si="7"/>
      </c>
      <c r="N99" s="165">
        <f t="shared" si="8"/>
      </c>
      <c r="O99" s="178">
        <f t="shared" si="9"/>
      </c>
      <c r="P99" s="246"/>
      <c r="Q99" s="128" t="s">
        <v>247</v>
      </c>
      <c r="R99" s="137">
        <v>300</v>
      </c>
      <c r="S99" s="165">
        <f t="shared" si="10"/>
      </c>
      <c r="T99" s="143">
        <f t="shared" si="11"/>
      </c>
      <c r="U99" s="13"/>
    </row>
    <row r="100" spans="1:21" s="14" customFormat="1" ht="77.25" customHeight="1" thickBot="1">
      <c r="A100" s="4">
        <v>85</v>
      </c>
      <c r="B100" s="3" t="s">
        <v>76</v>
      </c>
      <c r="C100" s="25" t="s">
        <v>158</v>
      </c>
      <c r="D100" s="33" t="s">
        <v>74</v>
      </c>
      <c r="E100" s="216"/>
      <c r="F100" s="27"/>
      <c r="G100" s="28"/>
      <c r="H100" s="29"/>
      <c r="I100" s="112">
        <f t="shared" si="6"/>
      </c>
      <c r="J100" s="211"/>
      <c r="K100" s="186"/>
      <c r="L100" s="83"/>
      <c r="M100" s="161">
        <f t="shared" si="7"/>
      </c>
      <c r="N100" s="165">
        <f t="shared" si="8"/>
      </c>
      <c r="O100" s="178">
        <f t="shared" si="9"/>
      </c>
      <c r="P100" s="246"/>
      <c r="Q100" s="128" t="s">
        <v>247</v>
      </c>
      <c r="R100" s="137">
        <v>500</v>
      </c>
      <c r="S100" s="165">
        <f t="shared" si="10"/>
      </c>
      <c r="T100" s="143">
        <f t="shared" si="11"/>
      </c>
      <c r="U100" s="13"/>
    </row>
    <row r="101" spans="1:21" s="14" customFormat="1" ht="48" customHeight="1" thickBot="1">
      <c r="A101" s="4"/>
      <c r="B101" s="217" t="s">
        <v>258</v>
      </c>
      <c r="C101" s="218"/>
      <c r="D101" s="218"/>
      <c r="E101" s="218"/>
      <c r="F101" s="219"/>
      <c r="G101" s="28"/>
      <c r="H101" s="29"/>
      <c r="I101" s="94">
        <f t="shared" si="6"/>
      </c>
      <c r="J101" s="211"/>
      <c r="K101" s="186"/>
      <c r="L101" s="83"/>
      <c r="M101" s="161">
        <f t="shared" si="7"/>
      </c>
      <c r="N101" s="165">
        <f t="shared" si="8"/>
      </c>
      <c r="O101" s="178">
        <f t="shared" si="9"/>
      </c>
      <c r="P101" s="246"/>
      <c r="Q101" s="128">
        <f>IF(P101=0,"",O101/P101)</f>
      </c>
      <c r="R101" s="139"/>
      <c r="S101" s="165">
        <f t="shared" si="10"/>
      </c>
      <c r="T101" s="143">
        <f t="shared" si="11"/>
      </c>
      <c r="U101" s="13"/>
    </row>
    <row r="102" spans="1:21" s="14" customFormat="1" ht="30" customHeight="1">
      <c r="A102" s="4">
        <v>86</v>
      </c>
      <c r="B102" s="3" t="s">
        <v>254</v>
      </c>
      <c r="C102" s="25" t="s">
        <v>220</v>
      </c>
      <c r="D102" s="33" t="s">
        <v>77</v>
      </c>
      <c r="E102" s="249"/>
      <c r="F102" s="27"/>
      <c r="G102" s="28"/>
      <c r="H102" s="29"/>
      <c r="I102" s="112">
        <f t="shared" si="6"/>
      </c>
      <c r="J102" s="211"/>
      <c r="K102" s="186"/>
      <c r="L102" s="83"/>
      <c r="M102" s="161">
        <f t="shared" si="7"/>
      </c>
      <c r="N102" s="165">
        <f t="shared" si="8"/>
      </c>
      <c r="O102" s="178">
        <f t="shared" si="9"/>
      </c>
      <c r="P102" s="246"/>
      <c r="Q102" s="128" t="s">
        <v>247</v>
      </c>
      <c r="R102" s="137">
        <v>70</v>
      </c>
      <c r="S102" s="165">
        <f t="shared" si="10"/>
      </c>
      <c r="T102" s="143">
        <f t="shared" si="11"/>
      </c>
      <c r="U102" s="13"/>
    </row>
    <row r="103" spans="1:21" s="14" customFormat="1" ht="29.25" customHeight="1">
      <c r="A103" s="4">
        <v>87</v>
      </c>
      <c r="B103" s="3" t="s">
        <v>255</v>
      </c>
      <c r="C103" s="25" t="s">
        <v>221</v>
      </c>
      <c r="D103" s="33" t="s">
        <v>79</v>
      </c>
      <c r="E103" s="250"/>
      <c r="F103" s="27"/>
      <c r="G103" s="28"/>
      <c r="H103" s="29"/>
      <c r="I103" s="112">
        <f t="shared" si="6"/>
      </c>
      <c r="J103" s="211"/>
      <c r="K103" s="186"/>
      <c r="L103" s="83"/>
      <c r="M103" s="161">
        <f t="shared" si="7"/>
      </c>
      <c r="N103" s="165">
        <f t="shared" si="8"/>
      </c>
      <c r="O103" s="178">
        <f t="shared" si="9"/>
      </c>
      <c r="P103" s="246"/>
      <c r="Q103" s="128" t="s">
        <v>247</v>
      </c>
      <c r="R103" s="137">
        <v>40</v>
      </c>
      <c r="S103" s="165">
        <f t="shared" si="10"/>
      </c>
      <c r="T103" s="143">
        <f t="shared" si="11"/>
      </c>
      <c r="U103" s="13"/>
    </row>
    <row r="104" spans="1:21" s="14" customFormat="1" ht="30.75" customHeight="1" thickBot="1">
      <c r="A104" s="4">
        <v>88</v>
      </c>
      <c r="B104" s="3" t="s">
        <v>256</v>
      </c>
      <c r="C104" s="25" t="s">
        <v>222</v>
      </c>
      <c r="D104" s="33" t="s">
        <v>78</v>
      </c>
      <c r="E104" s="251"/>
      <c r="F104" s="27"/>
      <c r="G104" s="28"/>
      <c r="H104" s="29"/>
      <c r="I104" s="112">
        <f t="shared" si="6"/>
      </c>
      <c r="J104" s="211"/>
      <c r="K104" s="186"/>
      <c r="L104" s="83"/>
      <c r="M104" s="161">
        <f t="shared" si="7"/>
      </c>
      <c r="N104" s="165">
        <f t="shared" si="8"/>
      </c>
      <c r="O104" s="178">
        <f t="shared" si="9"/>
      </c>
      <c r="P104" s="246"/>
      <c r="Q104" s="128" t="s">
        <v>247</v>
      </c>
      <c r="R104" s="137">
        <v>480</v>
      </c>
      <c r="S104" s="165">
        <f t="shared" si="10"/>
      </c>
      <c r="T104" s="143">
        <f t="shared" si="11"/>
      </c>
      <c r="U104" s="13"/>
    </row>
    <row r="105" spans="1:21" s="14" customFormat="1" ht="57" customHeight="1">
      <c r="A105" s="4"/>
      <c r="B105" s="217" t="s">
        <v>258</v>
      </c>
      <c r="C105" s="218"/>
      <c r="D105" s="218"/>
      <c r="E105" s="218"/>
      <c r="F105" s="219"/>
      <c r="G105" s="28"/>
      <c r="H105" s="29"/>
      <c r="I105" s="94">
        <f t="shared" si="6"/>
      </c>
      <c r="J105" s="211"/>
      <c r="K105" s="186"/>
      <c r="L105" s="83"/>
      <c r="M105" s="161">
        <f t="shared" si="7"/>
      </c>
      <c r="N105" s="165">
        <f t="shared" si="8"/>
      </c>
      <c r="O105" s="178">
        <f t="shared" si="9"/>
      </c>
      <c r="P105" s="246"/>
      <c r="Q105" s="128">
        <f>IF(P105=0,"",O105/P105)</f>
      </c>
      <c r="R105" s="138"/>
      <c r="S105" s="165">
        <f t="shared" si="10"/>
      </c>
      <c r="T105" s="143">
        <f t="shared" si="11"/>
      </c>
      <c r="U105" s="13"/>
    </row>
    <row r="106" spans="1:21" s="14" customFormat="1" ht="30" customHeight="1">
      <c r="A106" s="4">
        <v>89</v>
      </c>
      <c r="B106" s="3" t="s">
        <v>254</v>
      </c>
      <c r="C106" s="36" t="s">
        <v>220</v>
      </c>
      <c r="D106" s="26" t="s">
        <v>81</v>
      </c>
      <c r="E106" s="108"/>
      <c r="F106" s="27"/>
      <c r="G106" s="28"/>
      <c r="H106" s="29"/>
      <c r="I106" s="112">
        <f t="shared" si="6"/>
      </c>
      <c r="J106" s="211"/>
      <c r="K106" s="186"/>
      <c r="L106" s="83"/>
      <c r="M106" s="161">
        <f t="shared" si="7"/>
      </c>
      <c r="N106" s="165">
        <f t="shared" si="8"/>
      </c>
      <c r="O106" s="178">
        <f t="shared" si="9"/>
      </c>
      <c r="P106" s="246"/>
      <c r="Q106" s="128" t="s">
        <v>247</v>
      </c>
      <c r="R106" s="137">
        <v>45</v>
      </c>
      <c r="S106" s="165">
        <f t="shared" si="10"/>
      </c>
      <c r="T106" s="143">
        <f t="shared" si="11"/>
      </c>
      <c r="U106" s="13"/>
    </row>
    <row r="107" spans="1:21" s="14" customFormat="1" ht="30" customHeight="1">
      <c r="A107" s="4">
        <v>90</v>
      </c>
      <c r="B107" s="3" t="s">
        <v>255</v>
      </c>
      <c r="C107" s="36" t="s">
        <v>221</v>
      </c>
      <c r="D107" s="33" t="s">
        <v>80</v>
      </c>
      <c r="E107" s="108"/>
      <c r="F107" s="27"/>
      <c r="G107" s="28"/>
      <c r="H107" s="29"/>
      <c r="I107" s="112">
        <f t="shared" si="6"/>
      </c>
      <c r="J107" s="211"/>
      <c r="K107" s="186"/>
      <c r="L107" s="83"/>
      <c r="M107" s="161">
        <f t="shared" si="7"/>
      </c>
      <c r="N107" s="165">
        <f t="shared" si="8"/>
      </c>
      <c r="O107" s="178">
        <f t="shared" si="9"/>
      </c>
      <c r="P107" s="246"/>
      <c r="Q107" s="128" t="s">
        <v>247</v>
      </c>
      <c r="R107" s="137">
        <v>70</v>
      </c>
      <c r="S107" s="165">
        <f t="shared" si="10"/>
      </c>
      <c r="T107" s="143">
        <f t="shared" si="11"/>
      </c>
      <c r="U107" s="13"/>
    </row>
    <row r="108" spans="1:21" s="14" customFormat="1" ht="30" customHeight="1">
      <c r="A108" s="4">
        <v>91</v>
      </c>
      <c r="B108" s="3" t="s">
        <v>256</v>
      </c>
      <c r="C108" s="36" t="s">
        <v>222</v>
      </c>
      <c r="D108" s="33" t="s">
        <v>82</v>
      </c>
      <c r="E108" s="108"/>
      <c r="F108" s="27"/>
      <c r="G108" s="28"/>
      <c r="H108" s="29"/>
      <c r="I108" s="112">
        <f t="shared" si="6"/>
      </c>
      <c r="J108" s="211"/>
      <c r="K108" s="186"/>
      <c r="L108" s="83"/>
      <c r="M108" s="161">
        <f t="shared" si="7"/>
      </c>
      <c r="N108" s="165">
        <f t="shared" si="8"/>
      </c>
      <c r="O108" s="178">
        <f t="shared" si="9"/>
      </c>
      <c r="P108" s="246"/>
      <c r="Q108" s="128" t="s">
        <v>247</v>
      </c>
      <c r="R108" s="137">
        <v>20</v>
      </c>
      <c r="S108" s="165">
        <f t="shared" si="10"/>
      </c>
      <c r="T108" s="143">
        <f t="shared" si="11"/>
      </c>
      <c r="U108" s="13"/>
    </row>
    <row r="109" spans="1:21" s="14" customFormat="1" ht="30" customHeight="1">
      <c r="A109" s="4">
        <v>92</v>
      </c>
      <c r="B109" s="3" t="s">
        <v>147</v>
      </c>
      <c r="C109" s="25" t="s">
        <v>223</v>
      </c>
      <c r="D109" s="33"/>
      <c r="E109" s="108"/>
      <c r="F109" s="27"/>
      <c r="G109" s="28"/>
      <c r="H109" s="29"/>
      <c r="I109" s="112">
        <f t="shared" si="6"/>
      </c>
      <c r="J109" s="211"/>
      <c r="K109" s="186"/>
      <c r="L109" s="83"/>
      <c r="M109" s="161">
        <f t="shared" si="7"/>
      </c>
      <c r="N109" s="165">
        <f t="shared" si="8"/>
      </c>
      <c r="O109" s="178">
        <f t="shared" si="9"/>
      </c>
      <c r="P109" s="246"/>
      <c r="Q109" s="128" t="s">
        <v>248</v>
      </c>
      <c r="R109" s="137">
        <v>25</v>
      </c>
      <c r="S109" s="165">
        <f t="shared" si="10"/>
      </c>
      <c r="T109" s="143">
        <f t="shared" si="11"/>
      </c>
      <c r="U109" s="13"/>
    </row>
    <row r="110" spans="1:21" s="14" customFormat="1" ht="38.25" customHeight="1">
      <c r="A110" s="4">
        <v>93</v>
      </c>
      <c r="B110" s="3" t="s">
        <v>148</v>
      </c>
      <c r="C110" s="25" t="s">
        <v>224</v>
      </c>
      <c r="D110" s="33"/>
      <c r="E110" s="108"/>
      <c r="F110" s="27"/>
      <c r="G110" s="28"/>
      <c r="H110" s="29"/>
      <c r="I110" s="112">
        <f t="shared" si="6"/>
      </c>
      <c r="J110" s="211"/>
      <c r="K110" s="186"/>
      <c r="L110" s="83"/>
      <c r="M110" s="161">
        <f t="shared" si="7"/>
      </c>
      <c r="N110" s="165">
        <f t="shared" si="8"/>
      </c>
      <c r="O110" s="178">
        <f t="shared" si="9"/>
      </c>
      <c r="P110" s="246"/>
      <c r="Q110" s="128" t="s">
        <v>248</v>
      </c>
      <c r="R110" s="137">
        <v>40</v>
      </c>
      <c r="S110" s="165">
        <f t="shared" si="10"/>
      </c>
      <c r="T110" s="143">
        <f t="shared" si="11"/>
      </c>
      <c r="U110" s="13"/>
    </row>
    <row r="111" spans="1:21" s="14" customFormat="1" ht="38.25" customHeight="1">
      <c r="A111" s="4">
        <v>94</v>
      </c>
      <c r="B111" s="3" t="s">
        <v>129</v>
      </c>
      <c r="C111" s="25" t="s">
        <v>225</v>
      </c>
      <c r="D111" s="33"/>
      <c r="E111" s="108"/>
      <c r="F111" s="27"/>
      <c r="G111" s="28"/>
      <c r="H111" s="29"/>
      <c r="I111" s="112">
        <f t="shared" si="6"/>
      </c>
      <c r="J111" s="211"/>
      <c r="K111" s="186"/>
      <c r="L111" s="83"/>
      <c r="M111" s="161">
        <f t="shared" si="7"/>
      </c>
      <c r="N111" s="165">
        <f t="shared" si="8"/>
      </c>
      <c r="O111" s="178">
        <f t="shared" si="9"/>
      </c>
      <c r="P111" s="246"/>
      <c r="Q111" s="128" t="s">
        <v>247</v>
      </c>
      <c r="R111" s="137">
        <v>25</v>
      </c>
      <c r="S111" s="165">
        <f t="shared" si="10"/>
      </c>
      <c r="T111" s="143">
        <f t="shared" si="11"/>
      </c>
      <c r="U111" s="13"/>
    </row>
    <row r="112" spans="1:21" s="14" customFormat="1" ht="38.25" customHeight="1">
      <c r="A112" s="4">
        <v>95</v>
      </c>
      <c r="B112" s="3" t="s">
        <v>143</v>
      </c>
      <c r="C112" s="25" t="s">
        <v>158</v>
      </c>
      <c r="D112" s="33"/>
      <c r="E112" s="108"/>
      <c r="F112" s="27"/>
      <c r="G112" s="28"/>
      <c r="H112" s="29"/>
      <c r="I112" s="112">
        <f t="shared" si="6"/>
      </c>
      <c r="J112" s="211"/>
      <c r="K112" s="186"/>
      <c r="L112" s="83"/>
      <c r="M112" s="161">
        <f t="shared" si="7"/>
      </c>
      <c r="N112" s="165">
        <f t="shared" si="8"/>
      </c>
      <c r="O112" s="178">
        <f t="shared" si="9"/>
      </c>
      <c r="P112" s="246"/>
      <c r="Q112" s="128" t="s">
        <v>247</v>
      </c>
      <c r="R112" s="137">
        <v>1500</v>
      </c>
      <c r="S112" s="165">
        <f t="shared" si="10"/>
      </c>
      <c r="T112" s="143">
        <f t="shared" si="11"/>
      </c>
      <c r="U112" s="13"/>
    </row>
    <row r="113" spans="1:21" s="14" customFormat="1" ht="38.25" customHeight="1">
      <c r="A113" s="4">
        <v>96</v>
      </c>
      <c r="B113" s="3" t="s">
        <v>149</v>
      </c>
      <c r="C113" s="25" t="s">
        <v>226</v>
      </c>
      <c r="D113" s="33"/>
      <c r="E113" s="108"/>
      <c r="F113" s="27"/>
      <c r="G113" s="28"/>
      <c r="H113" s="29"/>
      <c r="I113" s="112">
        <f t="shared" si="6"/>
      </c>
      <c r="J113" s="211"/>
      <c r="K113" s="186"/>
      <c r="L113" s="83"/>
      <c r="M113" s="161">
        <f t="shared" si="7"/>
      </c>
      <c r="N113" s="165">
        <f t="shared" si="8"/>
      </c>
      <c r="O113" s="178">
        <f t="shared" si="9"/>
      </c>
      <c r="P113" s="246"/>
      <c r="Q113" s="128" t="s">
        <v>247</v>
      </c>
      <c r="R113" s="137">
        <v>50</v>
      </c>
      <c r="S113" s="165">
        <f t="shared" si="10"/>
      </c>
      <c r="T113" s="143">
        <f t="shared" si="11"/>
      </c>
      <c r="U113" s="13"/>
    </row>
    <row r="114" spans="1:21" s="14" customFormat="1" ht="38.25" customHeight="1">
      <c r="A114" s="4">
        <v>97</v>
      </c>
      <c r="B114" s="3" t="s">
        <v>150</v>
      </c>
      <c r="C114" s="25" t="s">
        <v>227</v>
      </c>
      <c r="D114" s="33"/>
      <c r="E114" s="108"/>
      <c r="F114" s="27"/>
      <c r="G114" s="28"/>
      <c r="H114" s="29"/>
      <c r="I114" s="112">
        <f t="shared" si="6"/>
      </c>
      <c r="J114" s="211"/>
      <c r="K114" s="186"/>
      <c r="L114" s="83"/>
      <c r="M114" s="161">
        <f t="shared" si="7"/>
      </c>
      <c r="N114" s="165">
        <f t="shared" si="8"/>
      </c>
      <c r="O114" s="178">
        <f t="shared" si="9"/>
      </c>
      <c r="P114" s="246"/>
      <c r="Q114" s="128" t="s">
        <v>247</v>
      </c>
      <c r="R114" s="137">
        <v>100</v>
      </c>
      <c r="S114" s="165">
        <f t="shared" si="10"/>
      </c>
      <c r="T114" s="143">
        <f t="shared" si="11"/>
      </c>
      <c r="U114" s="13"/>
    </row>
    <row r="115" spans="1:21" s="14" customFormat="1" ht="38.25" customHeight="1">
      <c r="A115" s="4">
        <v>98</v>
      </c>
      <c r="B115" s="3" t="s">
        <v>144</v>
      </c>
      <c r="C115" s="25" t="s">
        <v>158</v>
      </c>
      <c r="D115" s="33"/>
      <c r="E115" s="108"/>
      <c r="F115" s="27"/>
      <c r="G115" s="28"/>
      <c r="H115" s="29"/>
      <c r="I115" s="112">
        <f t="shared" si="6"/>
      </c>
      <c r="J115" s="211"/>
      <c r="K115" s="186"/>
      <c r="L115" s="83"/>
      <c r="M115" s="161">
        <f t="shared" si="7"/>
      </c>
      <c r="N115" s="165">
        <f t="shared" si="8"/>
      </c>
      <c r="O115" s="178">
        <f t="shared" si="9"/>
      </c>
      <c r="P115" s="246"/>
      <c r="Q115" s="128" t="s">
        <v>247</v>
      </c>
      <c r="R115" s="137">
        <v>500</v>
      </c>
      <c r="S115" s="165">
        <f t="shared" si="10"/>
      </c>
      <c r="T115" s="143">
        <f t="shared" si="11"/>
      </c>
      <c r="U115" s="13"/>
    </row>
    <row r="116" spans="1:21" s="14" customFormat="1" ht="32.25" customHeight="1">
      <c r="A116" s="4">
        <v>99</v>
      </c>
      <c r="B116" s="3" t="s">
        <v>151</v>
      </c>
      <c r="C116" s="25" t="s">
        <v>228</v>
      </c>
      <c r="D116" s="33"/>
      <c r="E116" s="108"/>
      <c r="F116" s="27"/>
      <c r="G116" s="28"/>
      <c r="H116" s="29"/>
      <c r="I116" s="112">
        <f t="shared" si="6"/>
      </c>
      <c r="J116" s="211"/>
      <c r="K116" s="186"/>
      <c r="L116" s="83"/>
      <c r="M116" s="161">
        <f t="shared" si="7"/>
      </c>
      <c r="N116" s="165">
        <f t="shared" si="8"/>
      </c>
      <c r="O116" s="178">
        <f t="shared" si="9"/>
      </c>
      <c r="P116" s="246"/>
      <c r="Q116" s="128" t="s">
        <v>247</v>
      </c>
      <c r="R116" s="137">
        <v>25</v>
      </c>
      <c r="S116" s="165">
        <f t="shared" si="10"/>
      </c>
      <c r="T116" s="143">
        <f t="shared" si="11"/>
      </c>
      <c r="U116" s="13"/>
    </row>
    <row r="117" spans="1:21" s="14" customFormat="1" ht="29.25" customHeight="1">
      <c r="A117" s="4">
        <v>100</v>
      </c>
      <c r="B117" s="3" t="s">
        <v>152</v>
      </c>
      <c r="C117" s="25" t="s">
        <v>228</v>
      </c>
      <c r="D117" s="33"/>
      <c r="E117" s="108"/>
      <c r="F117" s="27"/>
      <c r="G117" s="28"/>
      <c r="H117" s="29"/>
      <c r="I117" s="112">
        <f t="shared" si="6"/>
      </c>
      <c r="J117" s="211"/>
      <c r="K117" s="186"/>
      <c r="L117" s="83"/>
      <c r="M117" s="161">
        <f t="shared" si="7"/>
      </c>
      <c r="N117" s="165">
        <f t="shared" si="8"/>
      </c>
      <c r="O117" s="178">
        <f t="shared" si="9"/>
      </c>
      <c r="P117" s="246"/>
      <c r="Q117" s="128" t="s">
        <v>247</v>
      </c>
      <c r="R117" s="137">
        <v>85</v>
      </c>
      <c r="S117" s="165">
        <f t="shared" si="10"/>
      </c>
      <c r="T117" s="143">
        <f t="shared" si="11"/>
      </c>
      <c r="U117" s="13"/>
    </row>
    <row r="118" spans="1:21" s="14" customFormat="1" ht="12">
      <c r="A118" s="4"/>
      <c r="B118" s="65"/>
      <c r="C118" s="36"/>
      <c r="D118" s="33"/>
      <c r="E118" s="108"/>
      <c r="F118" s="27"/>
      <c r="G118" s="28"/>
      <c r="H118" s="29"/>
      <c r="I118" s="112">
        <f t="shared" si="6"/>
      </c>
      <c r="J118" s="211"/>
      <c r="K118" s="186"/>
      <c r="L118" s="83"/>
      <c r="M118" s="161">
        <f t="shared" si="7"/>
      </c>
      <c r="N118" s="165">
        <f t="shared" si="8"/>
      </c>
      <c r="O118" s="178">
        <f t="shared" si="9"/>
      </c>
      <c r="P118" s="246"/>
      <c r="Q118" s="128">
        <f>IF(P118=0,"",O118/P118)</f>
      </c>
      <c r="R118" s="137"/>
      <c r="S118" s="165">
        <f t="shared" si="10"/>
      </c>
      <c r="T118" s="143">
        <f t="shared" si="11"/>
      </c>
      <c r="U118" s="13"/>
    </row>
    <row r="119" spans="1:21" s="14" customFormat="1" ht="42" customHeight="1">
      <c r="A119" s="4">
        <v>101</v>
      </c>
      <c r="B119" s="3" t="s">
        <v>153</v>
      </c>
      <c r="C119" s="25" t="s">
        <v>154</v>
      </c>
      <c r="D119" s="33"/>
      <c r="E119" s="108"/>
      <c r="F119" s="27"/>
      <c r="G119" s="28"/>
      <c r="H119" s="29"/>
      <c r="I119" s="112">
        <f t="shared" si="6"/>
      </c>
      <c r="J119" s="211"/>
      <c r="K119" s="186"/>
      <c r="L119" s="83"/>
      <c r="M119" s="161">
        <f t="shared" si="7"/>
      </c>
      <c r="N119" s="165">
        <f t="shared" si="8"/>
      </c>
      <c r="O119" s="178">
        <f t="shared" si="9"/>
      </c>
      <c r="P119" s="246"/>
      <c r="Q119" s="128" t="s">
        <v>193</v>
      </c>
      <c r="R119" s="137">
        <v>120</v>
      </c>
      <c r="S119" s="165">
        <f t="shared" si="10"/>
      </c>
      <c r="T119" s="143">
        <f t="shared" si="11"/>
      </c>
      <c r="U119" s="13"/>
    </row>
    <row r="120" spans="1:21" s="14" customFormat="1" ht="12">
      <c r="A120" s="4"/>
      <c r="B120" s="65"/>
      <c r="C120" s="36"/>
      <c r="D120" s="33"/>
      <c r="E120" s="108"/>
      <c r="F120" s="27"/>
      <c r="G120" s="28"/>
      <c r="H120" s="29"/>
      <c r="I120" s="112">
        <f t="shared" si="6"/>
      </c>
      <c r="J120" s="211"/>
      <c r="K120" s="186"/>
      <c r="L120" s="83"/>
      <c r="M120" s="161">
        <f t="shared" si="7"/>
      </c>
      <c r="N120" s="165">
        <f t="shared" si="8"/>
      </c>
      <c r="O120" s="178">
        <f t="shared" si="9"/>
      </c>
      <c r="P120" s="246"/>
      <c r="Q120" s="128">
        <f>IF(P120=0,"",O120/P120)</f>
      </c>
      <c r="R120" s="138"/>
      <c r="S120" s="165">
        <f t="shared" si="10"/>
      </c>
      <c r="T120" s="143">
        <f t="shared" si="11"/>
      </c>
      <c r="U120" s="13"/>
    </row>
    <row r="121" spans="1:21" s="14" customFormat="1" ht="12">
      <c r="A121" s="4"/>
      <c r="B121" s="65"/>
      <c r="C121" s="36"/>
      <c r="D121" s="33"/>
      <c r="E121" s="108"/>
      <c r="F121" s="27"/>
      <c r="G121" s="28"/>
      <c r="H121" s="29"/>
      <c r="I121" s="112">
        <f t="shared" si="6"/>
      </c>
      <c r="J121" s="211"/>
      <c r="K121" s="186"/>
      <c r="L121" s="83"/>
      <c r="M121" s="161">
        <f t="shared" si="7"/>
      </c>
      <c r="N121" s="165">
        <f t="shared" si="8"/>
      </c>
      <c r="O121" s="178">
        <f t="shared" si="9"/>
      </c>
      <c r="P121" s="246"/>
      <c r="Q121" s="128">
        <f>IF(P121=0,"",O121/P121)</f>
      </c>
      <c r="R121" s="138"/>
      <c r="S121" s="165">
        <f t="shared" si="10"/>
      </c>
      <c r="T121" s="143">
        <f t="shared" si="11"/>
      </c>
      <c r="U121" s="13"/>
    </row>
    <row r="122" spans="1:21" s="14" customFormat="1" ht="25.5" customHeight="1">
      <c r="A122" s="4"/>
      <c r="B122" s="64" t="s">
        <v>122</v>
      </c>
      <c r="C122" s="37"/>
      <c r="D122" s="33"/>
      <c r="E122" s="108"/>
      <c r="F122" s="27"/>
      <c r="G122" s="28"/>
      <c r="H122" s="29"/>
      <c r="I122" s="112">
        <f t="shared" si="6"/>
      </c>
      <c r="J122" s="211"/>
      <c r="K122" s="186"/>
      <c r="L122" s="83"/>
      <c r="M122" s="161">
        <f t="shared" si="7"/>
      </c>
      <c r="N122" s="165">
        <f t="shared" si="8"/>
      </c>
      <c r="O122" s="178">
        <f t="shared" si="9"/>
      </c>
      <c r="P122" s="246"/>
      <c r="Q122" s="128">
        <f>IF(P122=0,"",O122/P122)</f>
      </c>
      <c r="R122" s="138"/>
      <c r="S122" s="165">
        <f t="shared" si="10"/>
      </c>
      <c r="T122" s="143">
        <f t="shared" si="11"/>
      </c>
      <c r="U122" s="13"/>
    </row>
    <row r="123" spans="1:21" s="14" customFormat="1" ht="25.5" customHeight="1">
      <c r="A123" s="4">
        <v>102</v>
      </c>
      <c r="B123" s="65" t="s">
        <v>145</v>
      </c>
      <c r="C123" s="36" t="s">
        <v>158</v>
      </c>
      <c r="D123" s="33"/>
      <c r="E123" s="108"/>
      <c r="F123" s="27"/>
      <c r="G123" s="28"/>
      <c r="H123" s="29"/>
      <c r="I123" s="112">
        <f t="shared" si="6"/>
      </c>
      <c r="J123" s="211"/>
      <c r="K123" s="186"/>
      <c r="L123" s="83"/>
      <c r="M123" s="161">
        <f t="shared" si="7"/>
      </c>
      <c r="N123" s="165">
        <f t="shared" si="8"/>
      </c>
      <c r="O123" s="178">
        <f t="shared" si="9"/>
      </c>
      <c r="P123" s="246"/>
      <c r="Q123" s="128" t="s">
        <v>247</v>
      </c>
      <c r="R123" s="137">
        <v>50</v>
      </c>
      <c r="S123" s="165">
        <f t="shared" si="10"/>
      </c>
      <c r="T123" s="143">
        <f t="shared" si="11"/>
      </c>
      <c r="U123" s="13"/>
    </row>
    <row r="124" spans="1:21" s="14" customFormat="1" ht="12.75" thickBot="1">
      <c r="A124" s="79"/>
      <c r="B124" s="66"/>
      <c r="C124" s="38"/>
      <c r="D124" s="39"/>
      <c r="E124" s="109"/>
      <c r="F124" s="107"/>
      <c r="G124" s="40"/>
      <c r="H124" s="41"/>
      <c r="I124" s="113">
        <f t="shared" si="6"/>
      </c>
      <c r="J124" s="212"/>
      <c r="K124" s="188"/>
      <c r="L124" s="85"/>
      <c r="M124" s="161">
        <f t="shared" si="7"/>
      </c>
      <c r="N124" s="165">
        <f t="shared" si="8"/>
      </c>
      <c r="O124" s="178">
        <f t="shared" si="9"/>
      </c>
      <c r="P124" s="246"/>
      <c r="Q124" s="129"/>
      <c r="R124" s="140"/>
      <c r="S124" s="190">
        <f t="shared" si="10"/>
      </c>
      <c r="T124" s="144">
        <f t="shared" si="11"/>
      </c>
      <c r="U124" s="13"/>
    </row>
    <row r="125" spans="1:21" s="46" customFormat="1" ht="45" customHeight="1" thickBot="1">
      <c r="A125" s="7"/>
      <c r="B125" s="68"/>
      <c r="C125" s="43"/>
      <c r="D125" s="43"/>
      <c r="E125" s="43"/>
      <c r="F125" s="42"/>
      <c r="G125" s="44"/>
      <c r="H125" s="44"/>
      <c r="I125" s="44"/>
      <c r="J125" s="43"/>
      <c r="K125" s="167"/>
      <c r="L125" s="86"/>
      <c r="M125" s="151"/>
      <c r="N125" s="167"/>
      <c r="O125" s="167"/>
      <c r="P125" s="220" t="s">
        <v>182</v>
      </c>
      <c r="Q125" s="221"/>
      <c r="R125" s="221"/>
      <c r="S125" s="222"/>
      <c r="T125" s="141">
        <f>SUM(T7:T123)</f>
        <v>0</v>
      </c>
      <c r="U125" s="45"/>
    </row>
    <row r="126" spans="1:21" s="46" customFormat="1" ht="31.5" customHeight="1">
      <c r="A126" s="7"/>
      <c r="B126" s="67"/>
      <c r="C126" s="42"/>
      <c r="D126" s="42"/>
      <c r="E126" s="42"/>
      <c r="F126" s="42"/>
      <c r="G126" s="44"/>
      <c r="H126" s="44"/>
      <c r="I126" s="44"/>
      <c r="J126" s="42"/>
      <c r="K126" s="168"/>
      <c r="L126" s="87"/>
      <c r="M126" s="152"/>
      <c r="N126" s="168"/>
      <c r="O126" s="168"/>
      <c r="P126" s="8"/>
      <c r="Q126" s="135"/>
      <c r="R126" s="135"/>
      <c r="S126" s="191"/>
      <c r="T126" s="145"/>
      <c r="U126" s="45"/>
    </row>
    <row r="127" spans="1:21" s="46" customFormat="1" ht="46.5" customHeight="1">
      <c r="A127" s="7"/>
      <c r="B127" s="114" t="s">
        <v>190</v>
      </c>
      <c r="C127" s="115"/>
      <c r="D127" s="115"/>
      <c r="E127" s="115"/>
      <c r="F127" s="115"/>
      <c r="G127" s="116"/>
      <c r="H127" s="116"/>
      <c r="I127" s="48"/>
      <c r="J127" s="49"/>
      <c r="K127" s="169"/>
      <c r="L127" s="88"/>
      <c r="M127" s="153"/>
      <c r="N127" s="169"/>
      <c r="O127" s="168"/>
      <c r="P127" s="8"/>
      <c r="Q127" s="135"/>
      <c r="R127" s="135"/>
      <c r="S127" s="191"/>
      <c r="T127" s="145"/>
      <c r="U127" s="45"/>
    </row>
    <row r="128" spans="1:21" s="46" customFormat="1" ht="32.25" customHeight="1">
      <c r="A128" s="7"/>
      <c r="B128" s="69"/>
      <c r="C128" s="47"/>
      <c r="D128" s="47"/>
      <c r="E128" s="47"/>
      <c r="F128" s="47"/>
      <c r="G128" s="48"/>
      <c r="H128" s="48"/>
      <c r="I128" s="48"/>
      <c r="J128" s="49"/>
      <c r="K128" s="169"/>
      <c r="L128" s="88"/>
      <c r="M128" s="153"/>
      <c r="N128" s="169"/>
      <c r="O128" s="168"/>
      <c r="P128" s="8"/>
      <c r="Q128" s="135"/>
      <c r="R128" s="135"/>
      <c r="S128" s="191"/>
      <c r="T128" s="145"/>
      <c r="U128" s="45"/>
    </row>
    <row r="129" spans="1:21" s="46" customFormat="1" ht="32.25" customHeight="1">
      <c r="A129" s="7"/>
      <c r="B129" s="69"/>
      <c r="C129" s="47"/>
      <c r="D129" s="47"/>
      <c r="E129" s="47"/>
      <c r="F129" s="47"/>
      <c r="G129" s="48"/>
      <c r="H129" s="48"/>
      <c r="I129" s="48"/>
      <c r="J129" s="49"/>
      <c r="K129" s="169"/>
      <c r="L129" s="88"/>
      <c r="M129" s="153"/>
      <c r="N129" s="169"/>
      <c r="O129" s="168"/>
      <c r="P129" s="8"/>
      <c r="Q129" s="135"/>
      <c r="R129" s="135"/>
      <c r="S129" s="191"/>
      <c r="T129" s="145"/>
      <c r="U129" s="45"/>
    </row>
    <row r="130" spans="1:21" s="101" customFormat="1" ht="42" customHeight="1">
      <c r="A130" s="95"/>
      <c r="B130" s="232" t="s">
        <v>191</v>
      </c>
      <c r="C130" s="233"/>
      <c r="D130" s="123"/>
      <c r="E130" s="96"/>
      <c r="F130" s="96"/>
      <c r="G130" s="97"/>
      <c r="H130" s="97"/>
      <c r="I130" s="97"/>
      <c r="J130" s="96"/>
      <c r="K130" s="170"/>
      <c r="L130" s="98"/>
      <c r="M130" s="154"/>
      <c r="N130" s="170"/>
      <c r="O130" s="168"/>
      <c r="P130" s="99"/>
      <c r="Q130" s="135"/>
      <c r="R130" s="135"/>
      <c r="S130" s="191"/>
      <c r="T130" s="145"/>
      <c r="U130" s="100"/>
    </row>
    <row r="131" spans="1:21" s="46" customFormat="1" ht="30" customHeight="1">
      <c r="A131" s="7"/>
      <c r="B131" s="67"/>
      <c r="C131" s="42"/>
      <c r="D131" s="42"/>
      <c r="E131" s="42"/>
      <c r="F131" s="42"/>
      <c r="G131" s="44"/>
      <c r="H131" s="44"/>
      <c r="I131" s="44"/>
      <c r="J131" s="42"/>
      <c r="K131" s="168"/>
      <c r="L131" s="87"/>
      <c r="M131" s="152"/>
      <c r="N131" s="168"/>
      <c r="O131" s="168"/>
      <c r="P131" s="8"/>
      <c r="Q131" s="135"/>
      <c r="R131" s="135"/>
      <c r="S131" s="191"/>
      <c r="T131" s="145"/>
      <c r="U131" s="45"/>
    </row>
    <row r="132" spans="1:21" s="46" customFormat="1" ht="30" customHeight="1">
      <c r="A132" s="7"/>
      <c r="B132" s="67"/>
      <c r="C132" s="42"/>
      <c r="D132" s="42"/>
      <c r="E132" s="42"/>
      <c r="F132" s="42"/>
      <c r="G132" s="44"/>
      <c r="H132" s="44"/>
      <c r="I132" s="44"/>
      <c r="J132" s="42"/>
      <c r="K132" s="168"/>
      <c r="L132" s="87"/>
      <c r="M132" s="152"/>
      <c r="N132" s="168"/>
      <c r="O132" s="168"/>
      <c r="P132" s="8"/>
      <c r="Q132" s="135"/>
      <c r="R132" s="135"/>
      <c r="S132" s="191"/>
      <c r="T132" s="146"/>
      <c r="U132" s="45"/>
    </row>
    <row r="133" spans="1:21" s="46" customFormat="1" ht="30" customHeight="1">
      <c r="A133" s="7"/>
      <c r="B133" s="67"/>
      <c r="C133" s="42"/>
      <c r="D133" s="42"/>
      <c r="E133" s="42"/>
      <c r="F133" s="42"/>
      <c r="G133" s="44"/>
      <c r="H133" s="44"/>
      <c r="I133" s="44"/>
      <c r="J133" s="42"/>
      <c r="K133" s="168"/>
      <c r="L133" s="87"/>
      <c r="M133" s="152"/>
      <c r="N133" s="168"/>
      <c r="O133" s="168"/>
      <c r="P133" s="8"/>
      <c r="Q133" s="135"/>
      <c r="R133" s="135"/>
      <c r="S133" s="191"/>
      <c r="T133" s="146"/>
      <c r="U133" s="45"/>
    </row>
    <row r="134" spans="1:21" s="46" customFormat="1" ht="30" customHeight="1">
      <c r="A134" s="7"/>
      <c r="B134" s="67"/>
      <c r="C134" s="42"/>
      <c r="D134" s="42"/>
      <c r="E134" s="42"/>
      <c r="F134" s="42"/>
      <c r="G134" s="44"/>
      <c r="H134" s="44"/>
      <c r="I134" s="44"/>
      <c r="J134" s="42"/>
      <c r="K134" s="168"/>
      <c r="L134" s="87"/>
      <c r="M134" s="152"/>
      <c r="N134" s="168"/>
      <c r="O134" s="168"/>
      <c r="P134" s="8"/>
      <c r="Q134" s="135"/>
      <c r="R134" s="135"/>
      <c r="S134" s="191"/>
      <c r="T134" s="146"/>
      <c r="U134" s="45"/>
    </row>
    <row r="135" spans="1:21" s="46" customFormat="1" ht="30" customHeight="1">
      <c r="A135" s="7"/>
      <c r="B135" s="67"/>
      <c r="C135" s="42"/>
      <c r="D135" s="42"/>
      <c r="E135" s="42"/>
      <c r="F135" s="42"/>
      <c r="G135" s="44"/>
      <c r="H135" s="44"/>
      <c r="I135" s="44"/>
      <c r="J135" s="42"/>
      <c r="K135" s="168"/>
      <c r="L135" s="87"/>
      <c r="M135" s="152"/>
      <c r="N135" s="168"/>
      <c r="O135" s="168"/>
      <c r="P135" s="8"/>
      <c r="Q135" s="135"/>
      <c r="R135" s="135"/>
      <c r="S135" s="191"/>
      <c r="T135" s="146"/>
      <c r="U135" s="45"/>
    </row>
    <row r="136" spans="1:21" s="46" customFormat="1" ht="30" customHeight="1">
      <c r="A136" s="7"/>
      <c r="B136" s="67"/>
      <c r="C136" s="42"/>
      <c r="D136" s="42"/>
      <c r="E136" s="42"/>
      <c r="F136" s="42"/>
      <c r="G136" s="44"/>
      <c r="H136" s="44"/>
      <c r="I136" s="44"/>
      <c r="J136" s="42"/>
      <c r="K136" s="168"/>
      <c r="L136" s="87"/>
      <c r="M136" s="152"/>
      <c r="N136" s="168"/>
      <c r="O136" s="168"/>
      <c r="P136" s="8"/>
      <c r="Q136" s="135"/>
      <c r="R136" s="135"/>
      <c r="S136" s="191"/>
      <c r="T136" s="146"/>
      <c r="U136" s="45"/>
    </row>
    <row r="137" spans="1:21" s="17" customFormat="1" ht="35.25" customHeight="1" thickBot="1">
      <c r="A137" s="80"/>
      <c r="B137" s="70" t="s">
        <v>120</v>
      </c>
      <c r="C137" s="50"/>
      <c r="D137" s="50"/>
      <c r="E137" s="50"/>
      <c r="F137" s="50"/>
      <c r="G137" s="51"/>
      <c r="H137" s="51"/>
      <c r="I137" s="51"/>
      <c r="J137" s="52"/>
      <c r="K137" s="171"/>
      <c r="L137" s="89"/>
      <c r="M137" s="155"/>
      <c r="N137" s="171"/>
      <c r="O137" s="180"/>
      <c r="P137" s="53"/>
      <c r="Q137" s="130"/>
      <c r="R137" s="130"/>
      <c r="S137" s="192"/>
      <c r="T137" s="147"/>
      <c r="U137" s="16"/>
    </row>
    <row r="138" spans="1:21" ht="14.25">
      <c r="A138" s="75"/>
      <c r="B138" s="71"/>
      <c r="C138" s="2"/>
      <c r="D138" s="2"/>
      <c r="E138" s="2"/>
      <c r="F138" s="2"/>
      <c r="G138" s="54"/>
      <c r="H138" s="54"/>
      <c r="I138" s="54"/>
      <c r="J138" s="2"/>
      <c r="K138" s="172"/>
      <c r="L138" s="90"/>
      <c r="M138" s="156"/>
      <c r="N138" s="172"/>
      <c r="O138" s="181"/>
      <c r="P138" s="55"/>
      <c r="Q138" s="131"/>
      <c r="R138" s="131"/>
      <c r="S138" s="168"/>
      <c r="T138" s="124"/>
      <c r="U138" s="56"/>
    </row>
    <row r="139" spans="1:21" ht="45" customHeight="1">
      <c r="A139" s="75"/>
      <c r="B139" s="71"/>
      <c r="C139" s="2"/>
      <c r="D139" s="2"/>
      <c r="E139" s="2"/>
      <c r="F139" s="2"/>
      <c r="G139" s="54"/>
      <c r="H139" s="54"/>
      <c r="I139" s="54"/>
      <c r="J139" s="2"/>
      <c r="K139" s="172"/>
      <c r="L139" s="90"/>
      <c r="M139" s="156"/>
      <c r="N139" s="172"/>
      <c r="O139" s="181"/>
      <c r="P139" s="55"/>
      <c r="Q139" s="131"/>
      <c r="R139" s="131"/>
      <c r="S139" s="168"/>
      <c r="T139" s="124"/>
      <c r="U139" s="56"/>
    </row>
    <row r="140" spans="1:21" ht="45" customHeight="1">
      <c r="A140" s="75"/>
      <c r="B140" s="71"/>
      <c r="C140" s="2"/>
      <c r="D140" s="2"/>
      <c r="E140" s="2"/>
      <c r="F140" s="2"/>
      <c r="G140" s="54"/>
      <c r="H140" s="54"/>
      <c r="I140" s="54"/>
      <c r="J140" s="2"/>
      <c r="K140" s="172"/>
      <c r="L140" s="90"/>
      <c r="M140" s="156"/>
      <c r="N140" s="172"/>
      <c r="O140" s="181"/>
      <c r="P140" s="55"/>
      <c r="Q140" s="131"/>
      <c r="R140" s="131"/>
      <c r="S140" s="168"/>
      <c r="T140" s="124"/>
      <c r="U140" s="56"/>
    </row>
    <row r="141" spans="1:21" ht="45" customHeight="1">
      <c r="A141" s="75"/>
      <c r="B141" s="71"/>
      <c r="C141" s="2"/>
      <c r="D141" s="2"/>
      <c r="E141" s="2"/>
      <c r="F141" s="2"/>
      <c r="G141" s="54"/>
      <c r="H141" s="54"/>
      <c r="I141" s="54"/>
      <c r="J141" s="2"/>
      <c r="K141" s="172"/>
      <c r="L141" s="90"/>
      <c r="M141" s="156"/>
      <c r="N141" s="172"/>
      <c r="O141" s="181"/>
      <c r="P141" s="55"/>
      <c r="Q141" s="131"/>
      <c r="R141" s="131"/>
      <c r="S141" s="168"/>
      <c r="T141" s="124"/>
      <c r="U141" s="56"/>
    </row>
    <row r="142" spans="1:21" ht="45" customHeight="1">
      <c r="A142" s="75"/>
      <c r="B142" s="71"/>
      <c r="C142" s="2"/>
      <c r="D142" s="2"/>
      <c r="E142" s="2"/>
      <c r="F142" s="2"/>
      <c r="G142" s="54"/>
      <c r="H142" s="54"/>
      <c r="I142" s="54"/>
      <c r="J142" s="2"/>
      <c r="K142" s="172"/>
      <c r="L142" s="90"/>
      <c r="M142" s="156"/>
      <c r="N142" s="172"/>
      <c r="O142" s="181"/>
      <c r="P142" s="55"/>
      <c r="Q142" s="131"/>
      <c r="R142" s="131"/>
      <c r="S142" s="168"/>
      <c r="T142" s="124"/>
      <c r="U142" s="56"/>
    </row>
    <row r="143" spans="1:21" ht="45" customHeight="1">
      <c r="A143" s="75"/>
      <c r="B143" s="71"/>
      <c r="C143" s="2"/>
      <c r="D143" s="2"/>
      <c r="E143" s="2"/>
      <c r="F143" s="2"/>
      <c r="G143" s="54"/>
      <c r="H143" s="54"/>
      <c r="I143" s="54"/>
      <c r="J143" s="2"/>
      <c r="K143" s="172"/>
      <c r="L143" s="90"/>
      <c r="M143" s="156"/>
      <c r="N143" s="172"/>
      <c r="O143" s="181"/>
      <c r="P143" s="55"/>
      <c r="Q143" s="131"/>
      <c r="R143" s="131"/>
      <c r="S143" s="168"/>
      <c r="T143" s="124"/>
      <c r="U143" s="56"/>
    </row>
    <row r="144" spans="1:21" ht="14.25">
      <c r="A144" s="75"/>
      <c r="B144" s="71"/>
      <c r="C144" s="2"/>
      <c r="D144" s="2"/>
      <c r="E144" s="2"/>
      <c r="F144" s="2"/>
      <c r="G144" s="54"/>
      <c r="H144" s="54"/>
      <c r="I144" s="54"/>
      <c r="J144" s="2"/>
      <c r="K144" s="172"/>
      <c r="L144" s="90"/>
      <c r="M144" s="156"/>
      <c r="N144" s="172"/>
      <c r="O144" s="181"/>
      <c r="P144" s="55"/>
      <c r="Q144" s="131"/>
      <c r="R144" s="131"/>
      <c r="S144" s="168"/>
      <c r="T144" s="124"/>
      <c r="U144" s="56"/>
    </row>
    <row r="145" spans="1:21" ht="14.25">
      <c r="A145" s="75"/>
      <c r="B145" s="71"/>
      <c r="C145" s="2"/>
      <c r="D145" s="2"/>
      <c r="E145" s="2"/>
      <c r="F145" s="2"/>
      <c r="G145" s="54"/>
      <c r="H145" s="54"/>
      <c r="I145" s="54"/>
      <c r="J145" s="2"/>
      <c r="K145" s="172"/>
      <c r="L145" s="90"/>
      <c r="M145" s="156"/>
      <c r="N145" s="172"/>
      <c r="O145" s="181"/>
      <c r="P145" s="55"/>
      <c r="Q145" s="131"/>
      <c r="R145" s="131"/>
      <c r="S145" s="168"/>
      <c r="T145" s="124"/>
      <c r="U145" s="56"/>
    </row>
    <row r="146" spans="1:21" ht="14.25">
      <c r="A146" s="75"/>
      <c r="B146" s="71"/>
      <c r="C146" s="2"/>
      <c r="D146" s="2"/>
      <c r="E146" s="2"/>
      <c r="F146" s="2"/>
      <c r="G146" s="54"/>
      <c r="H146" s="54"/>
      <c r="I146" s="54"/>
      <c r="J146" s="2"/>
      <c r="K146" s="172"/>
      <c r="L146" s="90"/>
      <c r="M146" s="156"/>
      <c r="N146" s="172"/>
      <c r="O146" s="181"/>
      <c r="P146" s="55"/>
      <c r="Q146" s="131"/>
      <c r="R146" s="131"/>
      <c r="S146" s="168"/>
      <c r="T146" s="124"/>
      <c r="U146" s="56"/>
    </row>
    <row r="147" spans="1:21" ht="14.25">
      <c r="A147" s="75"/>
      <c r="B147" s="71"/>
      <c r="C147" s="2"/>
      <c r="D147" s="2"/>
      <c r="E147" s="2"/>
      <c r="F147" s="2"/>
      <c r="G147" s="54"/>
      <c r="H147" s="54"/>
      <c r="I147" s="54"/>
      <c r="J147" s="2"/>
      <c r="K147" s="172"/>
      <c r="L147" s="90"/>
      <c r="M147" s="156"/>
      <c r="N147" s="172"/>
      <c r="O147" s="181"/>
      <c r="P147" s="55"/>
      <c r="Q147" s="131"/>
      <c r="R147" s="131"/>
      <c r="S147" s="168"/>
      <c r="T147" s="124"/>
      <c r="U147" s="56"/>
    </row>
    <row r="148" spans="1:21" ht="14.25">
      <c r="A148" s="75"/>
      <c r="B148" s="71"/>
      <c r="C148" s="2"/>
      <c r="D148" s="2"/>
      <c r="E148" s="2"/>
      <c r="F148" s="2"/>
      <c r="G148" s="54"/>
      <c r="H148" s="54"/>
      <c r="I148" s="54"/>
      <c r="J148" s="2"/>
      <c r="K148" s="172"/>
      <c r="L148" s="90"/>
      <c r="M148" s="156"/>
      <c r="N148" s="172"/>
      <c r="O148" s="181"/>
      <c r="P148" s="55"/>
      <c r="Q148" s="131"/>
      <c r="R148" s="131"/>
      <c r="S148" s="168"/>
      <c r="T148" s="124"/>
      <c r="U148" s="56"/>
    </row>
    <row r="149" spans="1:21" ht="14.25">
      <c r="A149" s="75"/>
      <c r="B149" s="71"/>
      <c r="C149" s="2"/>
      <c r="D149" s="2"/>
      <c r="E149" s="2"/>
      <c r="F149" s="2"/>
      <c r="G149" s="54"/>
      <c r="H149" s="54"/>
      <c r="I149" s="54"/>
      <c r="J149" s="2"/>
      <c r="K149" s="172"/>
      <c r="L149" s="90"/>
      <c r="M149" s="156"/>
      <c r="N149" s="172"/>
      <c r="O149" s="181"/>
      <c r="P149" s="55"/>
      <c r="Q149" s="131"/>
      <c r="R149" s="131"/>
      <c r="S149" s="168"/>
      <c r="T149" s="124"/>
      <c r="U149" s="56"/>
    </row>
    <row r="150" spans="1:21" ht="14.25">
      <c r="A150" s="75"/>
      <c r="B150" s="71"/>
      <c r="C150" s="2"/>
      <c r="D150" s="2"/>
      <c r="E150" s="2"/>
      <c r="F150" s="2"/>
      <c r="G150" s="54"/>
      <c r="H150" s="54"/>
      <c r="I150" s="54"/>
      <c r="J150" s="2"/>
      <c r="K150" s="172"/>
      <c r="L150" s="90"/>
      <c r="M150" s="156"/>
      <c r="N150" s="172"/>
      <c r="O150" s="181"/>
      <c r="P150" s="55"/>
      <c r="Q150" s="131"/>
      <c r="R150" s="131"/>
      <c r="S150" s="168"/>
      <c r="T150" s="124"/>
      <c r="U150" s="56"/>
    </row>
    <row r="151" spans="1:21" ht="14.25">
      <c r="A151" s="75"/>
      <c r="B151" s="71"/>
      <c r="C151" s="2"/>
      <c r="D151" s="2"/>
      <c r="E151" s="2"/>
      <c r="F151" s="2"/>
      <c r="G151" s="54"/>
      <c r="H151" s="54"/>
      <c r="I151" s="54"/>
      <c r="J151" s="2"/>
      <c r="K151" s="172"/>
      <c r="L151" s="90"/>
      <c r="M151" s="156"/>
      <c r="N151" s="172"/>
      <c r="O151" s="181"/>
      <c r="P151" s="55"/>
      <c r="Q151" s="131"/>
      <c r="R151" s="131"/>
      <c r="S151" s="168"/>
      <c r="T151" s="124"/>
      <c r="U151" s="56"/>
    </row>
    <row r="152" spans="1:21" ht="14.25">
      <c r="A152" s="75"/>
      <c r="B152" s="71"/>
      <c r="C152" s="2"/>
      <c r="D152" s="2"/>
      <c r="E152" s="2"/>
      <c r="F152" s="2"/>
      <c r="G152" s="54"/>
      <c r="H152" s="54"/>
      <c r="I152" s="54"/>
      <c r="J152" s="2"/>
      <c r="K152" s="172"/>
      <c r="L152" s="90"/>
      <c r="M152" s="156"/>
      <c r="N152" s="172"/>
      <c r="O152" s="181"/>
      <c r="P152" s="55"/>
      <c r="Q152" s="131"/>
      <c r="R152" s="131"/>
      <c r="S152" s="168"/>
      <c r="T152" s="124"/>
      <c r="U152" s="56"/>
    </row>
    <row r="153" spans="1:21" ht="14.25">
      <c r="A153" s="75"/>
      <c r="B153" s="71"/>
      <c r="C153" s="2"/>
      <c r="D153" s="2"/>
      <c r="E153" s="2"/>
      <c r="F153" s="2"/>
      <c r="G153" s="54"/>
      <c r="H153" s="54"/>
      <c r="I153" s="54"/>
      <c r="J153" s="2"/>
      <c r="K153" s="172"/>
      <c r="L153" s="90"/>
      <c r="M153" s="156"/>
      <c r="N153" s="172"/>
      <c r="O153" s="181"/>
      <c r="P153" s="55"/>
      <c r="Q153" s="131"/>
      <c r="R153" s="131"/>
      <c r="S153" s="168"/>
      <c r="T153" s="124"/>
      <c r="U153" s="56"/>
    </row>
    <row r="154" spans="1:21" ht="15">
      <c r="A154" s="81"/>
      <c r="B154" s="72"/>
      <c r="C154" s="58"/>
      <c r="D154" s="58"/>
      <c r="E154" s="58"/>
      <c r="F154" s="58"/>
      <c r="G154" s="59"/>
      <c r="H154" s="59"/>
      <c r="I154" s="59"/>
      <c r="J154" s="6"/>
      <c r="K154" s="173"/>
      <c r="L154" s="91"/>
      <c r="M154" s="157"/>
      <c r="N154" s="173"/>
      <c r="O154" s="181"/>
      <c r="P154" s="55"/>
      <c r="Q154" s="131"/>
      <c r="R154" s="131"/>
      <c r="S154" s="168"/>
      <c r="T154" s="124"/>
      <c r="U154" s="56"/>
    </row>
    <row r="155" spans="1:21" ht="15">
      <c r="A155" s="81"/>
      <c r="B155" s="72"/>
      <c r="C155" s="58"/>
      <c r="D155" s="58"/>
      <c r="E155" s="58"/>
      <c r="F155" s="58"/>
      <c r="G155" s="59"/>
      <c r="H155" s="59"/>
      <c r="I155" s="59"/>
      <c r="J155" s="6"/>
      <c r="K155" s="173"/>
      <c r="L155" s="91"/>
      <c r="M155" s="157"/>
      <c r="N155" s="173"/>
      <c r="O155" s="181"/>
      <c r="P155" s="55"/>
      <c r="Q155" s="131"/>
      <c r="R155" s="131"/>
      <c r="S155" s="168"/>
      <c r="T155" s="124"/>
      <c r="U155" s="56"/>
    </row>
    <row r="156" spans="1:20" ht="15">
      <c r="A156" s="76"/>
      <c r="B156" s="73"/>
      <c r="C156" s="5"/>
      <c r="D156" s="5"/>
      <c r="E156" s="5"/>
      <c r="F156" s="5"/>
      <c r="G156" s="60"/>
      <c r="H156" s="60"/>
      <c r="I156" s="60"/>
      <c r="J156" s="5"/>
      <c r="K156" s="174"/>
      <c r="L156" s="92"/>
      <c r="M156" s="158"/>
      <c r="N156" s="174"/>
      <c r="O156" s="182"/>
      <c r="P156" s="61"/>
      <c r="Q156" s="132"/>
      <c r="R156" s="132"/>
      <c r="S156" s="193"/>
      <c r="T156" s="148"/>
    </row>
  </sheetData>
  <sheetProtection password="C8CA" sheet="1" selectLockedCells="1"/>
  <mergeCells count="31">
    <mergeCell ref="F4:G4"/>
    <mergeCell ref="B130:C130"/>
    <mergeCell ref="A5:D5"/>
    <mergeCell ref="Q4:T4"/>
    <mergeCell ref="B96:F96"/>
    <mergeCell ref="K3:O3"/>
    <mergeCell ref="Q3:T3"/>
    <mergeCell ref="P3:P124"/>
    <mergeCell ref="A4:D4"/>
    <mergeCell ref="B92:F92"/>
    <mergeCell ref="E102:E104"/>
    <mergeCell ref="P125:S125"/>
    <mergeCell ref="E83:E89"/>
    <mergeCell ref="E2:E80"/>
    <mergeCell ref="E90:E91"/>
    <mergeCell ref="E93:E95"/>
    <mergeCell ref="G3:I3"/>
    <mergeCell ref="B82:F82"/>
    <mergeCell ref="B105:F105"/>
    <mergeCell ref="B91:D91"/>
    <mergeCell ref="B81:D81"/>
    <mergeCell ref="A1:T1"/>
    <mergeCell ref="B97:F97"/>
    <mergeCell ref="A3:D3"/>
    <mergeCell ref="A2:D2"/>
    <mergeCell ref="F2:T2"/>
    <mergeCell ref="J3:J124"/>
    <mergeCell ref="K4:O4"/>
    <mergeCell ref="E98:E100"/>
    <mergeCell ref="B101:F101"/>
    <mergeCell ref="G5:I5"/>
  </mergeCells>
  <printOptions gridLines="1" horizontalCentered="1"/>
  <pageMargins left="0.2" right="0.2" top="0.75" bottom="0.75" header="0.3" footer="0.3"/>
  <pageSetup fitToHeight="110" horizontalDpi="600" verticalDpi="600" orientation="landscape" paperSize="5" scale="61" r:id="rId2"/>
  <headerFooter alignWithMargins="0">
    <oddFooter>&amp;CPage &amp;P of &amp;N&amp;R&amp;D</oddFooter>
  </headerFooter>
  <rowBreaks count="4" manualBreakCount="4">
    <brk id="42" max="21" man="1"/>
    <brk id="89" max="21" man="1"/>
    <brk id="125" max="18" man="1"/>
    <brk id="136" max="21"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Purchasing Division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WV Dept of Admin</dc:creator>
  <cp:keywords/>
  <dc:description/>
  <cp:lastModifiedBy>Wagner, Roberta A</cp:lastModifiedBy>
  <cp:lastPrinted>2013-04-15T18:13:41Z</cp:lastPrinted>
  <dcterms:created xsi:type="dcterms:W3CDTF">2003-03-04T20:35:47Z</dcterms:created>
  <dcterms:modified xsi:type="dcterms:W3CDTF">2013-04-17T19:04:26Z</dcterms:modified>
  <cp:category/>
  <cp:version/>
  <cp:contentType/>
  <cp:contentStatus/>
</cp:coreProperties>
</file>